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I:\GASB\Data to Employers\Contribution reconciliation templates\"/>
    </mc:Choice>
  </mc:AlternateContent>
  <xr:revisionPtr revIDLastSave="0" documentId="13_ncr:1_{E431F83D-DD20-4AC2-8170-DD3CF8F2FE4C}" xr6:coauthVersionLast="44" xr6:coauthVersionMax="44" xr10:uidLastSave="{00000000-0000-0000-0000-000000000000}"/>
  <bookViews>
    <workbookView xWindow="22932" yWindow="-108" windowWidth="23256" windowHeight="13176" xr2:uid="{00000000-000D-0000-FFFF-FFFF00000000}"/>
  </bookViews>
  <sheets>
    <sheet name="Instructions" sheetId="6" r:id="rId1"/>
    <sheet name="SCRS" sheetId="1" r:id="rId2"/>
    <sheet name="PORS"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4" l="1"/>
  <c r="F9" i="1"/>
  <c r="E9" i="1"/>
  <c r="G5" i="4"/>
  <c r="G5" i="1"/>
  <c r="F3" i="4" l="1"/>
  <c r="A2" i="4" l="1"/>
  <c r="E3" i="4"/>
  <c r="D3" i="4"/>
  <c r="C3" i="4"/>
  <c r="B3" i="4"/>
  <c r="D17" i="4"/>
  <c r="C17" i="4"/>
  <c r="B17" i="4"/>
  <c r="A13" i="4"/>
  <c r="A12" i="4"/>
  <c r="A11" i="4"/>
  <c r="A15" i="1"/>
  <c r="A14" i="1"/>
  <c r="A13" i="1"/>
  <c r="A12" i="1"/>
  <c r="E18" i="1"/>
  <c r="D18" i="1"/>
  <c r="C18" i="1"/>
  <c r="B18" i="1"/>
  <c r="G13" i="4" l="1"/>
  <c r="G12" i="4"/>
  <c r="G11" i="4"/>
  <c r="E14" i="4"/>
  <c r="D14" i="4"/>
  <c r="C14" i="4"/>
  <c r="B14" i="4"/>
  <c r="G14" i="4" l="1"/>
  <c r="G15" i="1"/>
  <c r="G14" i="1"/>
  <c r="G13" i="1"/>
  <c r="G12" i="1"/>
  <c r="E16" i="1"/>
  <c r="D16" i="1"/>
  <c r="C16" i="1"/>
  <c r="B16" i="1"/>
  <c r="D9" i="1"/>
  <c r="C9" i="1"/>
  <c r="B9" i="1"/>
  <c r="G7" i="4"/>
  <c r="G6" i="4"/>
  <c r="G8" i="4" s="1"/>
  <c r="E19" i="4"/>
  <c r="E18" i="4"/>
  <c r="G21" i="1"/>
  <c r="G20" i="1"/>
  <c r="G8" i="1"/>
  <c r="G7" i="1"/>
  <c r="G6" i="1"/>
  <c r="G9" i="1" s="1"/>
  <c r="E8" i="4"/>
  <c r="D8" i="4"/>
  <c r="C8" i="4"/>
  <c r="B8" i="4"/>
  <c r="D20" i="4"/>
  <c r="E22" i="1"/>
  <c r="B22" i="1"/>
  <c r="C20" i="4"/>
  <c r="B20" i="4"/>
  <c r="E20" i="4" l="1"/>
  <c r="B24" i="4" s="1"/>
  <c r="G22" i="1"/>
  <c r="G16" i="1"/>
  <c r="B26" i="1" s="1"/>
  <c r="D22" i="1"/>
  <c r="C22" i="1"/>
  <c r="B26" i="4" l="1"/>
  <c r="B28" i="1"/>
</calcChain>
</file>

<file path=xl/sharedStrings.xml><?xml version="1.0" encoding="utf-8"?>
<sst xmlns="http://schemas.openxmlformats.org/spreadsheetml/2006/main" count="68" uniqueCount="54">
  <si>
    <t>40000 Total 04/05 Rpts</t>
  </si>
  <si>
    <t>43000 Total 04/05 Rpts</t>
  </si>
  <si>
    <t>41000 Total 04/05 Rpts</t>
  </si>
  <si>
    <t>42500 Total 04/05 Rpts</t>
  </si>
  <si>
    <t>Supplemental Contribution Report (Form 1227)</t>
  </si>
  <si>
    <t>Supplemental Service Report (Form 1224)</t>
  </si>
  <si>
    <t>PORS Total Per Employer</t>
  </si>
  <si>
    <t>Quarterly</t>
  </si>
  <si>
    <t>Report Totals</t>
  </si>
  <si>
    <t>Supplemental Report Totals</t>
  </si>
  <si>
    <t>SCRS Total (including ORP) Per Employer</t>
  </si>
  <si>
    <t>Supplemental Reports (Forms 1224 and 1227)</t>
  </si>
  <si>
    <t>Quarterly Report (Form 1246)*</t>
  </si>
  <si>
    <t>Adjustment Totals</t>
  </si>
  <si>
    <t>Adjustments to Quarterly Report (spreadsheet prepared/provided by PEBA)</t>
  </si>
  <si>
    <r>
      <rPr>
        <b/>
        <sz val="11"/>
        <color theme="1"/>
        <rFont val="Calibri"/>
        <family val="2"/>
        <scheme val="minor"/>
      </rPr>
      <t>*</t>
    </r>
    <r>
      <rPr>
        <sz val="11"/>
        <color theme="1"/>
        <rFont val="Calibri"/>
        <family val="2"/>
        <scheme val="minor"/>
      </rPr>
      <t xml:space="preserve"> Adjusted by any Form 1223's remitted (Adjustments to Quarterly Payroll Report)</t>
    </r>
  </si>
  <si>
    <t>South Carolina Retirement System</t>
  </si>
  <si>
    <t xml:space="preserve">Portion of ORP Employer contribution remitted to PEBA </t>
  </si>
  <si>
    <t>Accidental death benefit contributions (PORS members only)</t>
  </si>
  <si>
    <t>Employer contributions (SCRS and PORS members)</t>
  </si>
  <si>
    <t>Incidental death benefit contributions (SCRS, ORP, and PORS members)</t>
  </si>
  <si>
    <t>Employer contributions consist of (from quarterly report - Form 1246):</t>
  </si>
  <si>
    <r>
      <t xml:space="preserve">Retiree Insurance Surcharge is </t>
    </r>
    <r>
      <rPr>
        <b/>
        <sz val="11"/>
        <color theme="1"/>
        <rFont val="Calibri"/>
        <family val="2"/>
        <scheme val="minor"/>
      </rPr>
      <t>NOT</t>
    </r>
    <r>
      <rPr>
        <sz val="11"/>
        <color theme="1"/>
        <rFont val="Calibri"/>
        <family val="2"/>
        <scheme val="minor"/>
      </rPr>
      <t xml:space="preserve"> included.</t>
    </r>
  </si>
  <si>
    <t>Adjustments made by PEBA during the quarterly reconciliation process are included. These could have a positive or negative effect on the total and generally result in an invoice being generated to the employer for excess or deficient contributions. PEBA mails the invoice along with a reconciliation spreadsheet as backup for the invoice to the employer after the quarterly reconciliation process is complete.</t>
  </si>
  <si>
    <t>a</t>
  </si>
  <si>
    <t>b</t>
  </si>
  <si>
    <t>c</t>
  </si>
  <si>
    <t>d</t>
  </si>
  <si>
    <r>
      <t xml:space="preserve">Member (employee) contributions are </t>
    </r>
    <r>
      <rPr>
        <b/>
        <sz val="11"/>
        <color theme="1"/>
        <rFont val="Calibri"/>
        <family val="2"/>
        <scheme val="minor"/>
      </rPr>
      <t>NOT</t>
    </r>
    <r>
      <rPr>
        <sz val="11"/>
        <color theme="1"/>
        <rFont val="Calibri"/>
        <family val="2"/>
        <scheme val="minor"/>
      </rPr>
      <t xml:space="preserve"> included.</t>
    </r>
  </si>
  <si>
    <t>Employer contributions remitted via a Supplemental Service Report (Form 1224) or Supplemental Contribution Report (Form 1227) are included.</t>
  </si>
  <si>
    <t>n/a</t>
  </si>
  <si>
    <t>Adjustments submitted via Form 1223 (Adjustments to Quarterly Payroll Report) should be taken into consideration.</t>
  </si>
  <si>
    <t>UPDATE GREEN SHADED CELLS ONLY. THE REST WILL FILL IN BASED ON FORMULAS.</t>
  </si>
  <si>
    <t>Police Officers Retirement System</t>
  </si>
  <si>
    <t>Employer Incidental Death Benefit Contribution (@0.15%) - SCRS</t>
  </si>
  <si>
    <t>Employer Incidental Death Benefit Contribution (@0.15%) - ORP</t>
  </si>
  <si>
    <t>Employer Incidental Death Benefit Contribution (@0.20%)</t>
  </si>
  <si>
    <t>Employer Accidental Death Benefit Contribution (@0.20%)</t>
  </si>
  <si>
    <t xml:space="preserve">The General Assembly appropriated nonemployer funds (LA Credits) should be subtracted from the employer contributions listed on the Quarterly Report. PEBA issued credit invoices to participating SCRS and PORS employers based on their proportionate share of the appropriated funds. Participating employers then applied the Allocated Nonemployer Contribution towards contributions otherwise due to the Systems for the fiscal year. </t>
  </si>
  <si>
    <t xml:space="preserve">In reconciling employer contributions per the employer's books to the Schedule of Employer and Nonemployer Allocations, the following should be taken into consideration - </t>
  </si>
  <si>
    <t xml:space="preserve">Revenue related to quarters that are not able to be posted by mid-August, the time PEBA had to close their books, is not recorded until the following FY. Possible reasons a quarter cannot be posted include PEBA not receiving the payment/form or discrepancies between the detail report and the quarterly contribution report summary. </t>
  </si>
  <si>
    <t>FY19 SCRS Rates</t>
  </si>
  <si>
    <t>FY 19 PORS Rates</t>
  </si>
  <si>
    <t>Employer Contributions for Fiscal Year Ended June 30, 2019</t>
  </si>
  <si>
    <t>September 2018 Quarter</t>
  </si>
  <si>
    <t>December 2018 Quarter</t>
  </si>
  <si>
    <t>March 2019 Quarter</t>
  </si>
  <si>
    <t>June 2019 Quarter</t>
  </si>
  <si>
    <t>FY 2019 LA Credit</t>
  </si>
  <si>
    <t>Employer Regular Contribution (@14.41%) - SCRS</t>
  </si>
  <si>
    <t>Employer Regular Contribution (@9.41%) - ORP</t>
  </si>
  <si>
    <t>Employer Regular Contribution (@16.84%)</t>
  </si>
  <si>
    <t>SCRS Total (including ORP) per Schedule of Employer and Nonemployer Allocations</t>
  </si>
  <si>
    <t>PORS Total per Schedule of Employer and Nonemployer Allocations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</si>
</sst>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val="singleAccounting"/>
      <sz val="11"/>
      <color theme="1"/>
      <name val="Calibri"/>
      <family val="2"/>
      <scheme val="minor"/>
    </font>
    <font>
      <b/>
      <sz val="11"/>
      <color theme="3" tint="-0.249977111117893"/>
      <name val="Calibri"/>
      <family val="2"/>
      <scheme val="minor"/>
    </font>
    <font>
      <b/>
      <i/>
      <sz val="11"/>
      <color theme="3" tint="-0.249977111117893"/>
      <name val="Calibri"/>
      <family val="2"/>
      <scheme val="minor"/>
    </font>
    <font>
      <sz val="11"/>
      <color theme="3" tint="-0.249977111117893"/>
      <name val="Calibri"/>
      <family val="2"/>
      <scheme val="minor"/>
    </font>
    <font>
      <b/>
      <sz val="11"/>
      <color rgb="FF1260A7"/>
      <name val="Calibri"/>
      <family val="2"/>
      <scheme val="minor"/>
    </font>
    <font>
      <b/>
      <u/>
      <sz val="11"/>
      <color rgb="FF1260A7"/>
      <name val="Calibri"/>
      <family val="2"/>
      <scheme val="minor"/>
    </font>
    <font>
      <b/>
      <u val="singleAccounting"/>
      <sz val="11"/>
      <color rgb="FF1260A7"/>
      <name val="Calibri"/>
      <family val="2"/>
      <scheme val="minor"/>
    </font>
    <font>
      <b/>
      <u/>
      <sz val="12"/>
      <color rgb="FFA50000"/>
      <name val="Calibri"/>
      <family val="2"/>
      <scheme val="minor"/>
    </font>
    <font>
      <sz val="11"/>
      <color rgb="FFFF0000"/>
      <name val="Calibri"/>
      <family val="2"/>
      <scheme val="minor"/>
    </font>
  </fonts>
  <fills count="3">
    <fill>
      <patternFill patternType="none"/>
    </fill>
    <fill>
      <patternFill patternType="gray125"/>
    </fill>
    <fill>
      <patternFill patternType="solid">
        <fgColor rgb="FFA0B810"/>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thin">
        <color rgb="FF1260A7"/>
      </bottom>
      <diagonal/>
    </border>
    <border>
      <left/>
      <right/>
      <top style="thin">
        <color rgb="FF1260A7"/>
      </top>
      <bottom/>
      <diagonal/>
    </border>
    <border>
      <left/>
      <right/>
      <top style="thin">
        <color rgb="FF1260A7"/>
      </top>
      <bottom style="thin">
        <color rgb="FF1260A7"/>
      </bottom>
      <diagonal/>
    </border>
    <border>
      <left/>
      <right/>
      <top style="thin">
        <color rgb="FF1260A7"/>
      </top>
      <bottom style="double">
        <color rgb="FF1260A7"/>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0">
    <xf numFmtId="0" fontId="0" fillId="0" borderId="0" xfId="0"/>
    <xf numFmtId="0" fontId="2" fillId="0" borderId="0" xfId="0" applyFont="1"/>
    <xf numFmtId="43" fontId="0" fillId="0" borderId="0" xfId="1" applyFont="1"/>
    <xf numFmtId="43" fontId="0" fillId="0" borderId="0" xfId="0" applyNumberFormat="1"/>
    <xf numFmtId="7" fontId="2" fillId="0" borderId="0" xfId="1" applyNumberFormat="1" applyFont="1" applyBorder="1" applyAlignment="1">
      <alignment vertical="center"/>
    </xf>
    <xf numFmtId="44" fontId="0" fillId="0" borderId="0" xfId="2" applyFont="1" applyBorder="1"/>
    <xf numFmtId="43" fontId="0" fillId="0" borderId="0" xfId="1" applyFont="1" applyAlignment="1">
      <alignment horizontal="center" wrapText="1"/>
    </xf>
    <xf numFmtId="44" fontId="5" fillId="0" borderId="0" xfId="2" applyFont="1" applyBorder="1" applyAlignment="1">
      <alignment vertical="center"/>
    </xf>
    <xf numFmtId="7" fontId="3" fillId="0" borderId="0" xfId="1" applyNumberFormat="1" applyFont="1" applyBorder="1" applyAlignment="1">
      <alignment horizontal="center" vertical="center"/>
    </xf>
    <xf numFmtId="44" fontId="2" fillId="0" borderId="0" xfId="1" applyNumberFormat="1" applyFont="1" applyFill="1" applyAlignment="1">
      <alignment horizontal="center"/>
    </xf>
    <xf numFmtId="44" fontId="0" fillId="0" borderId="0" xfId="0" applyNumberFormat="1"/>
    <xf numFmtId="44" fontId="5" fillId="0" borderId="0" xfId="2" applyFont="1" applyBorder="1"/>
    <xf numFmtId="44" fontId="5" fillId="0" borderId="1" xfId="2" applyFont="1" applyBorder="1"/>
    <xf numFmtId="43" fontId="0" fillId="0" borderId="0" xfId="1" applyFont="1" applyProtection="1">
      <protection locked="0"/>
    </xf>
    <xf numFmtId="0" fontId="0" fillId="0" borderId="0" xfId="0" applyProtection="1">
      <protection locked="0"/>
    </xf>
    <xf numFmtId="43" fontId="0" fillId="0" borderId="0" xfId="0" applyNumberFormat="1" applyProtection="1">
      <protection locked="0"/>
    </xf>
    <xf numFmtId="44" fontId="5" fillId="0" borderId="0" xfId="2" applyFont="1" applyBorder="1" applyProtection="1">
      <protection locked="0"/>
    </xf>
    <xf numFmtId="43" fontId="4" fillId="0" borderId="0" xfId="1" applyFont="1" applyAlignment="1" applyProtection="1">
      <alignment horizontal="center"/>
      <protection locked="0"/>
    </xf>
    <xf numFmtId="44" fontId="0" fillId="0" borderId="0" xfId="2" applyFont="1" applyBorder="1" applyProtection="1">
      <protection locked="0"/>
    </xf>
    <xf numFmtId="44" fontId="4" fillId="0" borderId="0" xfId="2" applyFont="1" applyBorder="1" applyAlignment="1" applyProtection="1">
      <alignment horizontal="center"/>
      <protection locked="0"/>
    </xf>
    <xf numFmtId="43" fontId="0" fillId="0" borderId="0" xfId="1" applyFont="1" applyAlignment="1" applyProtection="1">
      <alignment horizontal="center" wrapText="1"/>
      <protection locked="0"/>
    </xf>
    <xf numFmtId="44" fontId="2" fillId="0" borderId="0" xfId="1" applyNumberFormat="1" applyFont="1" applyFill="1" applyAlignment="1" applyProtection="1">
      <protection locked="0"/>
    </xf>
    <xf numFmtId="44" fontId="7" fillId="0" borderId="0" xfId="2" applyFont="1" applyFill="1" applyProtection="1">
      <protection locked="0"/>
    </xf>
    <xf numFmtId="0" fontId="2" fillId="0" borderId="0" xfId="0" applyFont="1" applyProtection="1"/>
    <xf numFmtId="0" fontId="0" fillId="0" borderId="0" xfId="0" applyProtection="1"/>
    <xf numFmtId="43" fontId="0" fillId="0" borderId="0" xfId="1" applyFont="1" applyProtection="1"/>
    <xf numFmtId="43" fontId="1" fillId="0" borderId="0" xfId="1" applyFont="1" applyAlignment="1" applyProtection="1">
      <alignment horizontal="center"/>
    </xf>
    <xf numFmtId="44" fontId="5" fillId="0" borderId="1" xfId="2" applyFont="1" applyBorder="1" applyProtection="1"/>
    <xf numFmtId="43" fontId="1" fillId="0" borderId="0" xfId="1" applyFont="1" applyBorder="1" applyAlignment="1" applyProtection="1">
      <alignment vertical="center"/>
    </xf>
    <xf numFmtId="44" fontId="5" fillId="0" borderId="1" xfId="2" applyFont="1" applyFill="1" applyBorder="1" applyProtection="1"/>
    <xf numFmtId="43" fontId="6" fillId="0" borderId="0" xfId="1" applyFont="1" applyFill="1" applyBorder="1" applyAlignment="1" applyProtection="1">
      <alignment vertical="center"/>
    </xf>
    <xf numFmtId="43" fontId="0" fillId="0" borderId="0" xfId="1" applyFont="1" applyFill="1" applyProtection="1">
      <protection locked="0"/>
    </xf>
    <xf numFmtId="44" fontId="5" fillId="0" borderId="0" xfId="2" applyFont="1" applyFill="1" applyBorder="1" applyProtection="1">
      <protection locked="0"/>
    </xf>
    <xf numFmtId="43" fontId="0" fillId="0" borderId="0" xfId="1" applyFont="1" applyFill="1"/>
    <xf numFmtId="44" fontId="5" fillId="0" borderId="0" xfId="2" applyFont="1" applyFill="1" applyBorder="1"/>
    <xf numFmtId="43" fontId="0" fillId="2" borderId="0" xfId="1" applyFont="1" applyFill="1" applyProtection="1">
      <protection locked="0"/>
    </xf>
    <xf numFmtId="43" fontId="5" fillId="2" borderId="0" xfId="1" applyFont="1" applyFill="1" applyBorder="1" applyProtection="1">
      <protection locked="0"/>
    </xf>
    <xf numFmtId="43" fontId="1" fillId="2" borderId="0" xfId="1" applyFont="1" applyFill="1" applyAlignment="1" applyProtection="1">
      <alignment horizontal="center"/>
      <protection locked="0"/>
    </xf>
    <xf numFmtId="43" fontId="1" fillId="2" borderId="0" xfId="1" applyFont="1" applyFill="1" applyBorder="1" applyAlignment="1" applyProtection="1">
      <alignment horizontal="center"/>
      <protection locked="0"/>
    </xf>
    <xf numFmtId="43" fontId="1" fillId="2" borderId="0" xfId="1" applyFont="1" applyFill="1" applyProtection="1">
      <protection locked="0"/>
    </xf>
    <xf numFmtId="44" fontId="5" fillId="2" borderId="0" xfId="2" applyFont="1" applyFill="1" applyBorder="1" applyProtection="1">
      <protection locked="0"/>
    </xf>
    <xf numFmtId="43" fontId="7" fillId="2" borderId="0" xfId="1" applyFont="1" applyFill="1" applyProtection="1">
      <protection locked="0"/>
    </xf>
    <xf numFmtId="0" fontId="8" fillId="0" borderId="0" xfId="0" applyFont="1"/>
    <xf numFmtId="43" fontId="9" fillId="0" borderId="0" xfId="1" applyFont="1" applyAlignment="1" applyProtection="1">
      <alignment horizontal="center"/>
    </xf>
    <xf numFmtId="43" fontId="9" fillId="0" borderId="0" xfId="1" applyFont="1" applyFill="1" applyAlignment="1" applyProtection="1">
      <alignment horizontal="center"/>
    </xf>
    <xf numFmtId="43" fontId="8" fillId="0" borderId="0" xfId="1" applyFont="1" applyAlignment="1">
      <alignment horizontal="center"/>
    </xf>
    <xf numFmtId="43" fontId="9" fillId="0" borderId="0" xfId="1" applyFont="1" applyAlignment="1">
      <alignment horizontal="center"/>
    </xf>
    <xf numFmtId="0" fontId="8" fillId="0" borderId="0" xfId="0" applyFont="1" applyAlignment="1">
      <alignment horizontal="right" vertical="center"/>
    </xf>
    <xf numFmtId="0" fontId="8" fillId="0" borderId="0" xfId="0" applyFont="1" applyAlignment="1" applyProtection="1">
      <alignment horizontal="right" vertical="center"/>
    </xf>
    <xf numFmtId="0" fontId="9" fillId="0" borderId="0" xfId="0" applyFont="1" applyAlignment="1">
      <alignment horizontal="center" wrapText="1"/>
    </xf>
    <xf numFmtId="43" fontId="10" fillId="0" borderId="0" xfId="1" applyFont="1" applyAlignment="1">
      <alignment horizontal="center"/>
    </xf>
    <xf numFmtId="0" fontId="8" fillId="0" borderId="0" xfId="0" applyFont="1" applyProtection="1"/>
    <xf numFmtId="43" fontId="8" fillId="0" borderId="0" xfId="1" applyFont="1" applyAlignment="1" applyProtection="1">
      <alignment horizontal="center"/>
    </xf>
    <xf numFmtId="43" fontId="10" fillId="0" borderId="0" xfId="1" applyFont="1" applyAlignment="1" applyProtection="1">
      <alignment horizontal="center"/>
    </xf>
    <xf numFmtId="0" fontId="9" fillId="0" borderId="0" xfId="0" applyFont="1" applyAlignment="1" applyProtection="1">
      <alignment horizontal="center" wrapText="1"/>
    </xf>
    <xf numFmtId="0" fontId="8" fillId="0" borderId="3" xfId="0" applyFont="1" applyBorder="1" applyProtection="1"/>
    <xf numFmtId="0" fontId="8" fillId="0" borderId="3" xfId="0" applyFont="1" applyBorder="1" applyAlignment="1" applyProtection="1">
      <alignment wrapText="1"/>
    </xf>
    <xf numFmtId="44" fontId="5" fillId="0" borderId="4" xfId="2" applyFont="1" applyBorder="1" applyProtection="1"/>
    <xf numFmtId="44" fontId="5" fillId="0" borderId="4" xfId="2" applyFont="1" applyFill="1" applyBorder="1" applyProtection="1"/>
    <xf numFmtId="44" fontId="5" fillId="0" borderId="0" xfId="2" applyFont="1" applyBorder="1" applyProtection="1"/>
    <xf numFmtId="43" fontId="0" fillId="2" borderId="3" xfId="1" applyFont="1" applyFill="1" applyBorder="1" applyProtection="1">
      <protection locked="0"/>
    </xf>
    <xf numFmtId="44" fontId="5" fillId="0" borderId="0" xfId="2" applyFont="1" applyFill="1" applyBorder="1" applyProtection="1"/>
    <xf numFmtId="43" fontId="5" fillId="2" borderId="3" xfId="1" applyFont="1" applyFill="1" applyBorder="1" applyProtection="1">
      <protection locked="0"/>
    </xf>
    <xf numFmtId="43" fontId="6" fillId="2" borderId="3" xfId="1" applyFont="1" applyFill="1" applyBorder="1" applyAlignment="1" applyProtection="1">
      <alignment vertical="center"/>
      <protection locked="0"/>
    </xf>
    <xf numFmtId="43" fontId="0" fillId="0" borderId="3" xfId="1" applyFont="1" applyBorder="1" applyProtection="1"/>
    <xf numFmtId="44" fontId="5" fillId="0" borderId="5" xfId="2" applyFont="1" applyBorder="1" applyProtection="1"/>
    <xf numFmtId="44" fontId="5" fillId="0" borderId="4" xfId="2" applyFont="1" applyBorder="1" applyProtection="1">
      <protection locked="0"/>
    </xf>
    <xf numFmtId="44" fontId="5" fillId="0" borderId="6" xfId="2" applyFont="1" applyBorder="1" applyProtection="1"/>
    <xf numFmtId="0" fontId="8" fillId="0" borderId="3" xfId="0" applyFont="1" applyBorder="1"/>
    <xf numFmtId="0" fontId="8" fillId="0" borderId="3" xfId="0" applyFont="1" applyBorder="1" applyAlignment="1">
      <alignment wrapText="1"/>
    </xf>
    <xf numFmtId="0" fontId="8" fillId="0" borderId="3" xfId="0" applyFont="1" applyBorder="1" applyAlignment="1">
      <alignment horizontal="center" wrapText="1"/>
    </xf>
    <xf numFmtId="43" fontId="0" fillId="0" borderId="3" xfId="0" applyNumberFormat="1" applyBorder="1"/>
    <xf numFmtId="44" fontId="5" fillId="0" borderId="5" xfId="2" applyFont="1" applyBorder="1"/>
    <xf numFmtId="43" fontId="0" fillId="0" borderId="3" xfId="1" applyFont="1" applyBorder="1"/>
    <xf numFmtId="44" fontId="5" fillId="2" borderId="3" xfId="2" applyFont="1" applyFill="1" applyBorder="1" applyProtection="1">
      <protection locked="0"/>
    </xf>
    <xf numFmtId="43" fontId="6" fillId="2" borderId="3" xfId="1" applyFont="1" applyFill="1" applyBorder="1" applyAlignment="1">
      <alignment vertical="center"/>
    </xf>
    <xf numFmtId="44" fontId="5" fillId="0" borderId="6" xfId="2" applyFont="1" applyBorder="1"/>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vertical="top" wrapText="1"/>
    </xf>
    <xf numFmtId="10" fontId="0" fillId="0" borderId="0" xfId="0" applyNumberFormat="1" applyAlignment="1">
      <alignment horizontal="center" vertical="top" wrapText="1"/>
    </xf>
    <xf numFmtId="0" fontId="0" fillId="0" borderId="0" xfId="0" applyAlignment="1">
      <alignment horizontal="center" vertical="top" wrapText="1"/>
    </xf>
    <xf numFmtId="0" fontId="12" fillId="0" borderId="0" xfId="0" applyFont="1"/>
    <xf numFmtId="43" fontId="0" fillId="0" borderId="3" xfId="1" applyFont="1" applyFill="1" applyBorder="1" applyProtection="1">
      <protection locked="0"/>
    </xf>
    <xf numFmtId="43" fontId="5" fillId="0" borderId="0" xfId="1" applyFont="1" applyFill="1" applyBorder="1" applyProtection="1">
      <protection locked="0"/>
    </xf>
    <xf numFmtId="0" fontId="8" fillId="0" borderId="0" xfId="0" applyFont="1" applyFill="1" applyBorder="1" applyAlignment="1" applyProtection="1">
      <alignment horizontal="center" wrapText="1"/>
    </xf>
    <xf numFmtId="43" fontId="1" fillId="0" borderId="0" xfId="1" applyFont="1" applyFill="1" applyAlignment="1" applyProtection="1">
      <alignment horizontal="center"/>
      <protection locked="0"/>
    </xf>
    <xf numFmtId="43" fontId="0" fillId="0" borderId="0" xfId="0" applyNumberFormat="1" applyBorder="1"/>
    <xf numFmtId="44" fontId="5" fillId="0" borderId="3" xfId="2" applyFont="1" applyFill="1" applyBorder="1" applyProtection="1">
      <protection locked="0"/>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2" xfId="0" applyFont="1" applyBorder="1" applyAlignment="1" applyProtection="1">
      <alignment horizontal="center" wrapText="1"/>
    </xf>
    <xf numFmtId="0" fontId="11"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1260A7"/>
      <color rgb="FFA0B8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zoomScaleNormal="100" workbookViewId="0">
      <selection sqref="A1:M1"/>
    </sheetView>
  </sheetViews>
  <sheetFormatPr defaultRowHeight="14.4" x14ac:dyDescent="0.3"/>
  <cols>
    <col min="1" max="1" width="2" bestFit="1" customWidth="1"/>
    <col min="2" max="2" width="2.109375" bestFit="1" customWidth="1"/>
    <col min="10" max="10" width="8.88671875" customWidth="1"/>
    <col min="11" max="12" width="16.33203125" customWidth="1"/>
    <col min="13" max="13" width="11.88671875" customWidth="1"/>
  </cols>
  <sheetData>
    <row r="1" spans="1:13" ht="30" customHeight="1" x14ac:dyDescent="0.3">
      <c r="A1" s="94" t="s">
        <v>39</v>
      </c>
      <c r="B1" s="94"/>
      <c r="C1" s="94"/>
      <c r="D1" s="94"/>
      <c r="E1" s="94"/>
      <c r="F1" s="94"/>
      <c r="G1" s="94"/>
      <c r="H1" s="94"/>
      <c r="I1" s="94"/>
      <c r="J1" s="94"/>
      <c r="K1" s="94"/>
      <c r="L1" s="94"/>
      <c r="M1" s="94"/>
    </row>
    <row r="2" spans="1:13" x14ac:dyDescent="0.3">
      <c r="A2" s="78"/>
      <c r="B2" s="78"/>
      <c r="C2" s="78"/>
      <c r="D2" s="78"/>
      <c r="E2" s="78"/>
      <c r="F2" s="78"/>
      <c r="G2" s="78"/>
      <c r="H2" s="78"/>
      <c r="I2" s="78"/>
      <c r="J2" s="78"/>
      <c r="K2" s="78"/>
      <c r="L2" s="78"/>
      <c r="M2" s="78"/>
    </row>
    <row r="3" spans="1:13" ht="14.4" customHeight="1" x14ac:dyDescent="0.3">
      <c r="A3" s="77">
        <v>1</v>
      </c>
      <c r="B3" s="79" t="s">
        <v>28</v>
      </c>
      <c r="C3" s="80"/>
      <c r="D3" s="80"/>
      <c r="E3" s="80"/>
      <c r="F3" s="80"/>
      <c r="G3" s="80"/>
      <c r="H3" s="80"/>
      <c r="I3" s="80"/>
      <c r="J3" s="79"/>
      <c r="K3" s="79"/>
      <c r="L3" s="78"/>
      <c r="M3" s="78"/>
    </row>
    <row r="4" spans="1:13" x14ac:dyDescent="0.3">
      <c r="A4" s="77">
        <v>2</v>
      </c>
      <c r="B4" s="79" t="s">
        <v>22</v>
      </c>
      <c r="C4" s="79"/>
      <c r="D4" s="79"/>
      <c r="E4" s="79"/>
      <c r="F4" s="79"/>
      <c r="G4" s="79"/>
      <c r="H4" s="79"/>
      <c r="I4" s="79"/>
      <c r="J4" s="78"/>
      <c r="K4" s="78"/>
      <c r="L4" s="78"/>
      <c r="M4" s="78"/>
    </row>
    <row r="5" spans="1:13" ht="14.4" customHeight="1" x14ac:dyDescent="0.3">
      <c r="A5" s="77">
        <v>3</v>
      </c>
      <c r="B5" s="79" t="s">
        <v>21</v>
      </c>
      <c r="C5" s="79"/>
      <c r="D5" s="79"/>
      <c r="E5" s="79"/>
      <c r="F5" s="79"/>
      <c r="G5" s="79"/>
      <c r="H5" s="79"/>
      <c r="I5" s="79"/>
      <c r="J5" s="80"/>
      <c r="K5" s="81" t="s">
        <v>41</v>
      </c>
      <c r="L5" s="81" t="s">
        <v>42</v>
      </c>
      <c r="M5" s="78"/>
    </row>
    <row r="6" spans="1:13" x14ac:dyDescent="0.3">
      <c r="A6" s="77"/>
      <c r="B6" s="82" t="s">
        <v>24</v>
      </c>
      <c r="C6" s="78" t="s">
        <v>19</v>
      </c>
      <c r="D6" s="83"/>
      <c r="E6" s="83"/>
      <c r="F6" s="83"/>
      <c r="G6" s="83"/>
      <c r="H6" s="83"/>
      <c r="I6" s="83"/>
      <c r="J6" s="83"/>
      <c r="K6" s="84">
        <v>0.14410000000000001</v>
      </c>
      <c r="L6" s="84">
        <v>0.16839999999999999</v>
      </c>
      <c r="M6" s="78"/>
    </row>
    <row r="7" spans="1:13" x14ac:dyDescent="0.3">
      <c r="A7" s="77"/>
      <c r="B7" s="82" t="s">
        <v>25</v>
      </c>
      <c r="C7" s="78" t="s">
        <v>17</v>
      </c>
      <c r="D7" s="83"/>
      <c r="E7" s="83"/>
      <c r="F7" s="83"/>
      <c r="G7" s="83"/>
      <c r="H7" s="83"/>
      <c r="I7" s="83"/>
      <c r="J7" s="83"/>
      <c r="K7" s="84">
        <v>9.4100000000000003E-2</v>
      </c>
      <c r="L7" s="85" t="s">
        <v>30</v>
      </c>
      <c r="M7" s="78"/>
    </row>
    <row r="8" spans="1:13" x14ac:dyDescent="0.3">
      <c r="A8" s="77"/>
      <c r="B8" s="82" t="s">
        <v>26</v>
      </c>
      <c r="C8" s="78" t="s">
        <v>20</v>
      </c>
      <c r="D8" s="83"/>
      <c r="E8" s="83"/>
      <c r="F8" s="83"/>
      <c r="G8" s="83"/>
      <c r="H8" s="83"/>
      <c r="I8" s="83"/>
      <c r="J8" s="83"/>
      <c r="K8" s="84">
        <v>1.5E-3</v>
      </c>
      <c r="L8" s="84">
        <v>2E-3</v>
      </c>
      <c r="M8" s="78"/>
    </row>
    <row r="9" spans="1:13" x14ac:dyDescent="0.3">
      <c r="A9" s="77"/>
      <c r="B9" s="82" t="s">
        <v>27</v>
      </c>
      <c r="C9" s="78" t="s">
        <v>18</v>
      </c>
      <c r="D9" s="83"/>
      <c r="E9" s="83"/>
      <c r="F9" s="83"/>
      <c r="G9" s="83"/>
      <c r="H9" s="83"/>
      <c r="I9" s="83"/>
      <c r="J9" s="83"/>
      <c r="K9" s="85" t="s">
        <v>30</v>
      </c>
      <c r="L9" s="84">
        <v>2E-3</v>
      </c>
      <c r="M9" s="78"/>
    </row>
    <row r="10" spans="1:13" ht="14.4" customHeight="1" x14ac:dyDescent="0.3">
      <c r="A10" s="77">
        <v>4</v>
      </c>
      <c r="B10" s="79" t="s">
        <v>29</v>
      </c>
      <c r="C10" s="79"/>
      <c r="D10" s="79"/>
      <c r="E10" s="79"/>
      <c r="F10" s="79"/>
      <c r="G10" s="79"/>
      <c r="H10" s="79"/>
      <c r="I10" s="79"/>
      <c r="J10" s="79"/>
      <c r="K10" s="79"/>
      <c r="L10" s="79"/>
      <c r="M10" s="79"/>
    </row>
    <row r="11" spans="1:13" ht="45.6" customHeight="1" x14ac:dyDescent="0.3">
      <c r="A11" s="77">
        <v>5</v>
      </c>
      <c r="B11" s="93" t="s">
        <v>23</v>
      </c>
      <c r="C11" s="93"/>
      <c r="D11" s="93"/>
      <c r="E11" s="93"/>
      <c r="F11" s="93"/>
      <c r="G11" s="93"/>
      <c r="H11" s="93"/>
      <c r="I11" s="93"/>
      <c r="J11" s="93"/>
      <c r="K11" s="93"/>
      <c r="L11" s="93"/>
      <c r="M11" s="93"/>
    </row>
    <row r="12" spans="1:13" ht="14.4" customHeight="1" x14ac:dyDescent="0.3">
      <c r="A12" s="77">
        <v>6</v>
      </c>
      <c r="B12" s="79" t="s">
        <v>31</v>
      </c>
      <c r="C12" s="79"/>
      <c r="D12" s="79"/>
      <c r="E12" s="79"/>
      <c r="F12" s="79"/>
      <c r="G12" s="79"/>
      <c r="H12" s="79"/>
      <c r="I12" s="79"/>
      <c r="J12" s="79"/>
      <c r="K12" s="79"/>
      <c r="L12" s="79"/>
      <c r="M12" s="78"/>
    </row>
    <row r="13" spans="1:13" ht="44.4" customHeight="1" x14ac:dyDescent="0.3">
      <c r="A13" s="77">
        <v>7</v>
      </c>
      <c r="B13" s="95" t="s">
        <v>40</v>
      </c>
      <c r="C13" s="95"/>
      <c r="D13" s="95"/>
      <c r="E13" s="95"/>
      <c r="F13" s="95"/>
      <c r="G13" s="95"/>
      <c r="H13" s="95"/>
      <c r="I13" s="95"/>
      <c r="J13" s="95"/>
      <c r="K13" s="95"/>
      <c r="L13" s="95"/>
      <c r="M13" s="95"/>
    </row>
    <row r="14" spans="1:13" ht="58.2" customHeight="1" x14ac:dyDescent="0.3">
      <c r="A14" s="77">
        <v>8</v>
      </c>
      <c r="B14" s="95" t="s">
        <v>38</v>
      </c>
      <c r="C14" s="95"/>
      <c r="D14" s="95"/>
      <c r="E14" s="95"/>
      <c r="F14" s="95"/>
      <c r="G14" s="95"/>
      <c r="H14" s="95"/>
      <c r="I14" s="95"/>
      <c r="J14" s="95"/>
      <c r="K14" s="95"/>
      <c r="L14" s="95"/>
      <c r="M14" s="95"/>
    </row>
    <row r="16" spans="1:13" x14ac:dyDescent="0.3">
      <c r="C16" s="86"/>
    </row>
  </sheetData>
  <mergeCells count="4">
    <mergeCell ref="B11:M11"/>
    <mergeCell ref="A1:M1"/>
    <mergeCell ref="B13:M13"/>
    <mergeCell ref="B14:M14"/>
  </mergeCells>
  <pageMargins left="0.7" right="0.7" top="0.75" bottom="0.75" header="0.3" footer="0.3"/>
  <pageSetup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0"/>
  <sheetViews>
    <sheetView zoomScale="85" zoomScaleNormal="85" workbookViewId="0">
      <selection activeCell="B1" sqref="B1:G1"/>
    </sheetView>
  </sheetViews>
  <sheetFormatPr defaultRowHeight="14.4" x14ac:dyDescent="0.3"/>
  <cols>
    <col min="1" max="1" width="77.33203125" style="14" bestFit="1" customWidth="1"/>
    <col min="2" max="2" width="24.33203125" style="13" customWidth="1"/>
    <col min="3" max="3" width="23.88671875" style="13" customWidth="1"/>
    <col min="4" max="4" width="22.5546875" style="13" customWidth="1"/>
    <col min="5" max="6" width="22.109375" style="13" customWidth="1"/>
    <col min="7" max="7" width="21.77734375" style="13" customWidth="1"/>
    <col min="8" max="8" width="14.109375" style="13" bestFit="1" customWidth="1"/>
    <col min="9" max="9" width="11.109375" style="13" bestFit="1" customWidth="1"/>
    <col min="10" max="10" width="14.109375" style="14" bestFit="1" customWidth="1"/>
    <col min="11" max="16384" width="8.88671875" style="14"/>
  </cols>
  <sheetData>
    <row r="1" spans="1:9" ht="15.6" x14ac:dyDescent="0.3">
      <c r="A1" s="51" t="s">
        <v>16</v>
      </c>
      <c r="B1" s="99" t="s">
        <v>32</v>
      </c>
      <c r="C1" s="99"/>
      <c r="D1" s="99"/>
      <c r="E1" s="99"/>
      <c r="F1" s="99"/>
      <c r="G1" s="99"/>
    </row>
    <row r="2" spans="1:9" x14ac:dyDescent="0.3">
      <c r="A2" s="42" t="s">
        <v>43</v>
      </c>
    </row>
    <row r="3" spans="1:9" x14ac:dyDescent="0.3">
      <c r="A3" s="23"/>
      <c r="B3" s="43" t="s">
        <v>44</v>
      </c>
      <c r="C3" s="44" t="s">
        <v>45</v>
      </c>
      <c r="D3" s="43" t="s">
        <v>46</v>
      </c>
      <c r="E3" s="44" t="s">
        <v>47</v>
      </c>
      <c r="F3" s="44" t="s">
        <v>48</v>
      </c>
      <c r="G3" s="52" t="s">
        <v>7</v>
      </c>
    </row>
    <row r="4" spans="1:9" x14ac:dyDescent="0.3">
      <c r="A4" s="55" t="s">
        <v>12</v>
      </c>
      <c r="C4" s="31"/>
      <c r="E4" s="31"/>
      <c r="F4" s="31"/>
      <c r="G4" s="43" t="s">
        <v>8</v>
      </c>
    </row>
    <row r="5" spans="1:9" x14ac:dyDescent="0.3">
      <c r="A5" s="24" t="s">
        <v>49</v>
      </c>
      <c r="B5" s="35"/>
      <c r="C5" s="35"/>
      <c r="D5" s="35"/>
      <c r="E5" s="35"/>
      <c r="F5" s="35"/>
      <c r="G5" s="25">
        <f>SUM(B5:E5)-F5</f>
        <v>0</v>
      </c>
      <c r="H5" s="15"/>
      <c r="I5" s="14"/>
    </row>
    <row r="6" spans="1:9" x14ac:dyDescent="0.3">
      <c r="A6" s="24" t="s">
        <v>50</v>
      </c>
      <c r="B6" s="35"/>
      <c r="C6" s="35"/>
      <c r="D6" s="35"/>
      <c r="E6" s="35"/>
      <c r="F6" s="31"/>
      <c r="G6" s="26">
        <f>SUM(B6:E6)</f>
        <v>0</v>
      </c>
      <c r="H6" s="14"/>
      <c r="I6" s="14"/>
    </row>
    <row r="7" spans="1:9" x14ac:dyDescent="0.3">
      <c r="A7" s="24" t="s">
        <v>34</v>
      </c>
      <c r="B7" s="35"/>
      <c r="C7" s="35"/>
      <c r="D7" s="35"/>
      <c r="E7" s="35"/>
      <c r="F7" s="31"/>
      <c r="G7" s="26">
        <f>SUM(B7:E7)</f>
        <v>0</v>
      </c>
      <c r="H7" s="14"/>
      <c r="I7" s="14"/>
    </row>
    <row r="8" spans="1:9" x14ac:dyDescent="0.3">
      <c r="A8" s="24" t="s">
        <v>35</v>
      </c>
      <c r="B8" s="35"/>
      <c r="C8" s="35"/>
      <c r="D8" s="60"/>
      <c r="E8" s="60"/>
      <c r="F8" s="87"/>
      <c r="G8" s="64">
        <f>SUM(B8:E8)</f>
        <v>0</v>
      </c>
      <c r="H8" s="14"/>
      <c r="I8" s="14"/>
    </row>
    <row r="9" spans="1:9" x14ac:dyDescent="0.3">
      <c r="B9" s="57">
        <f t="shared" ref="B9:G9" si="0">SUM(B5:B8)</f>
        <v>0</v>
      </c>
      <c r="C9" s="58">
        <f t="shared" si="0"/>
        <v>0</v>
      </c>
      <c r="D9" s="59">
        <f t="shared" si="0"/>
        <v>0</v>
      </c>
      <c r="E9" s="61">
        <f t="shared" si="0"/>
        <v>0</v>
      </c>
      <c r="F9" s="61">
        <f t="shared" si="0"/>
        <v>0</v>
      </c>
      <c r="G9" s="65">
        <f t="shared" si="0"/>
        <v>0</v>
      </c>
      <c r="H9" s="14"/>
      <c r="I9" s="14"/>
    </row>
    <row r="10" spans="1:9" x14ac:dyDescent="0.3">
      <c r="B10" s="16"/>
      <c r="C10" s="32"/>
      <c r="D10" s="16"/>
      <c r="E10" s="32"/>
      <c r="F10" s="32"/>
      <c r="G10" s="16"/>
      <c r="H10" s="14"/>
      <c r="I10" s="14"/>
    </row>
    <row r="11" spans="1:9" ht="30.6" x14ac:dyDescent="0.45">
      <c r="A11" s="56" t="s">
        <v>14</v>
      </c>
      <c r="B11" s="16"/>
      <c r="C11" s="32"/>
      <c r="D11" s="16"/>
      <c r="E11" s="32"/>
      <c r="F11" s="32"/>
      <c r="G11" s="53" t="s">
        <v>13</v>
      </c>
      <c r="H11" s="14"/>
      <c r="I11" s="14"/>
    </row>
    <row r="12" spans="1:9" x14ac:dyDescent="0.3">
      <c r="A12" s="24" t="str">
        <f>A5</f>
        <v>Employer Regular Contribution (@14.41%) - SCRS</v>
      </c>
      <c r="B12" s="36"/>
      <c r="C12" s="36"/>
      <c r="D12" s="36"/>
      <c r="E12" s="36"/>
      <c r="F12" s="88"/>
      <c r="G12" s="26">
        <f>SUM(B12:E12)</f>
        <v>0</v>
      </c>
      <c r="H12" s="14"/>
      <c r="I12" s="14"/>
    </row>
    <row r="13" spans="1:9" x14ac:dyDescent="0.3">
      <c r="A13" s="24" t="str">
        <f>A6</f>
        <v>Employer Regular Contribution (@9.41%) - ORP</v>
      </c>
      <c r="B13" s="36"/>
      <c r="C13" s="36"/>
      <c r="D13" s="36"/>
      <c r="E13" s="36"/>
      <c r="F13" s="88"/>
      <c r="G13" s="26">
        <f>SUM(B13:E13)</f>
        <v>0</v>
      </c>
      <c r="H13" s="14"/>
      <c r="I13" s="14"/>
    </row>
    <row r="14" spans="1:9" x14ac:dyDescent="0.3">
      <c r="A14" s="24" t="str">
        <f>A7</f>
        <v>Employer Incidental Death Benefit Contribution (@0.15%) - SCRS</v>
      </c>
      <c r="B14" s="36"/>
      <c r="C14" s="36"/>
      <c r="D14" s="36"/>
      <c r="E14" s="36"/>
      <c r="F14" s="88"/>
      <c r="G14" s="26">
        <f>SUM(B14:E14)</f>
        <v>0</v>
      </c>
      <c r="H14" s="14"/>
      <c r="I14" s="14"/>
    </row>
    <row r="15" spans="1:9" x14ac:dyDescent="0.3">
      <c r="A15" s="24" t="str">
        <f>A8</f>
        <v>Employer Incidental Death Benefit Contribution (@0.15%) - ORP</v>
      </c>
      <c r="B15" s="36"/>
      <c r="C15" s="36"/>
      <c r="D15" s="62"/>
      <c r="E15" s="36"/>
      <c r="F15" s="88"/>
      <c r="G15" s="26">
        <f>SUM(B15:E15)</f>
        <v>0</v>
      </c>
      <c r="H15" s="14"/>
      <c r="I15" s="14"/>
    </row>
    <row r="16" spans="1:9" x14ac:dyDescent="0.3">
      <c r="B16" s="57">
        <f>SUM(B12:B15)</f>
        <v>0</v>
      </c>
      <c r="C16" s="58">
        <f>SUM(C12:C15)</f>
        <v>0</v>
      </c>
      <c r="D16" s="59">
        <f>SUM(D12:D15)</f>
        <v>0</v>
      </c>
      <c r="E16" s="29">
        <f>SUM(E12:E15)</f>
        <v>0</v>
      </c>
      <c r="F16" s="61"/>
      <c r="G16" s="57">
        <f>SUM(G12:G15)</f>
        <v>0</v>
      </c>
      <c r="H16" s="14"/>
      <c r="I16" s="14"/>
    </row>
    <row r="17" spans="1:10" x14ac:dyDescent="0.3">
      <c r="B17" s="16"/>
      <c r="C17" s="16"/>
      <c r="D17" s="16"/>
      <c r="E17" s="16"/>
      <c r="F17" s="32"/>
      <c r="G17" s="66"/>
      <c r="H17" s="14"/>
      <c r="I17" s="14"/>
    </row>
    <row r="18" spans="1:10" ht="23.4" customHeight="1" x14ac:dyDescent="0.3">
      <c r="A18" s="24"/>
      <c r="B18" s="96" t="str">
        <f>A5</f>
        <v>Employer Regular Contribution (@14.41%) - SCRS</v>
      </c>
      <c r="C18" s="96" t="str">
        <f>A6</f>
        <v>Employer Regular Contribution (@9.41%) - ORP</v>
      </c>
      <c r="D18" s="96" t="str">
        <f>A7</f>
        <v>Employer Incidental Death Benefit Contribution (@0.15%) - SCRS</v>
      </c>
      <c r="E18" s="96" t="str">
        <f>A8</f>
        <v>Employer Incidental Death Benefit Contribution (@0.15%) - ORP</v>
      </c>
      <c r="F18" s="89"/>
      <c r="G18" s="25"/>
      <c r="I18" s="18"/>
    </row>
    <row r="19" spans="1:10" ht="34.799999999999997" customHeight="1" x14ac:dyDescent="0.45">
      <c r="A19" s="55" t="s">
        <v>11</v>
      </c>
      <c r="B19" s="97"/>
      <c r="C19" s="97"/>
      <c r="D19" s="97"/>
      <c r="E19" s="98"/>
      <c r="F19" s="89"/>
      <c r="G19" s="54" t="s">
        <v>9</v>
      </c>
      <c r="I19" s="17"/>
      <c r="J19" s="18"/>
    </row>
    <row r="20" spans="1:10" ht="16.2" x14ac:dyDescent="0.45">
      <c r="A20" s="14" t="s">
        <v>4</v>
      </c>
      <c r="B20" s="37"/>
      <c r="C20" s="38"/>
      <c r="D20" s="37"/>
      <c r="E20" s="37"/>
      <c r="F20" s="90"/>
      <c r="G20" s="28">
        <f>SUM(B20:E20)</f>
        <v>0</v>
      </c>
      <c r="H20" s="19"/>
      <c r="I20" s="17"/>
      <c r="J20" s="18"/>
    </row>
    <row r="21" spans="1:10" x14ac:dyDescent="0.3">
      <c r="A21" s="14" t="s">
        <v>5</v>
      </c>
      <c r="B21" s="39"/>
      <c r="C21" s="39"/>
      <c r="D21" s="39"/>
      <c r="E21" s="37"/>
      <c r="F21" s="90"/>
      <c r="G21" s="64">
        <f>SUM(B21:E21)</f>
        <v>0</v>
      </c>
      <c r="H21" s="18"/>
      <c r="I21" s="14"/>
    </row>
    <row r="22" spans="1:10" x14ac:dyDescent="0.3">
      <c r="B22" s="27">
        <f>SUM(B21:B21)</f>
        <v>0</v>
      </c>
      <c r="C22" s="29">
        <f>SUM(C21:C21)</f>
        <v>0</v>
      </c>
      <c r="D22" s="27">
        <f>SUM(D21:D21)</f>
        <v>0</v>
      </c>
      <c r="E22" s="29">
        <f>SUM(E21:E21)</f>
        <v>0</v>
      </c>
      <c r="F22" s="61"/>
      <c r="G22" s="65">
        <f>SUM(G20:G21)</f>
        <v>0</v>
      </c>
      <c r="H22" s="18"/>
      <c r="I22" s="14"/>
    </row>
    <row r="23" spans="1:10" hidden="1" x14ac:dyDescent="0.3">
      <c r="B23" s="20" t="s">
        <v>0</v>
      </c>
      <c r="C23" s="20" t="s">
        <v>2</v>
      </c>
      <c r="D23" s="20" t="s">
        <v>1</v>
      </c>
      <c r="E23" s="20" t="s">
        <v>3</v>
      </c>
      <c r="F23" s="20"/>
      <c r="J23" s="18"/>
    </row>
    <row r="24" spans="1:10" x14ac:dyDescent="0.3">
      <c r="C24" s="18"/>
      <c r="E24" s="18"/>
      <c r="F24" s="18"/>
      <c r="H24" s="18"/>
      <c r="I24" s="18"/>
      <c r="J24" s="18"/>
    </row>
    <row r="25" spans="1:10" x14ac:dyDescent="0.3">
      <c r="C25" s="18"/>
      <c r="E25" s="18"/>
      <c r="F25" s="18"/>
      <c r="H25" s="18"/>
      <c r="I25" s="18"/>
      <c r="J25" s="18"/>
    </row>
    <row r="26" spans="1:10" x14ac:dyDescent="0.3">
      <c r="A26" s="48" t="s">
        <v>10</v>
      </c>
      <c r="B26" s="30">
        <f>G9+G16+G22</f>
        <v>0</v>
      </c>
      <c r="C26" s="21"/>
      <c r="D26" s="21"/>
      <c r="E26" s="22"/>
      <c r="F26" s="22"/>
    </row>
    <row r="27" spans="1:10" x14ac:dyDescent="0.3">
      <c r="A27" s="48" t="s">
        <v>52</v>
      </c>
      <c r="B27" s="63"/>
    </row>
    <row r="28" spans="1:10" ht="15" thickBot="1" x14ac:dyDescent="0.35">
      <c r="B28" s="67">
        <f>B26-B27</f>
        <v>0</v>
      </c>
    </row>
    <row r="29" spans="1:10" ht="15" thickTop="1" x14ac:dyDescent="0.3"/>
    <row r="30" spans="1:10" x14ac:dyDescent="0.3">
      <c r="A30" s="24" t="s">
        <v>15</v>
      </c>
    </row>
  </sheetData>
  <mergeCells count="5">
    <mergeCell ref="B18:B19"/>
    <mergeCell ref="C18:C19"/>
    <mergeCell ref="D18:D19"/>
    <mergeCell ref="E18:E19"/>
    <mergeCell ref="B1:G1"/>
  </mergeCells>
  <pageMargins left="0.26" right="0.2"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8"/>
  <sheetViews>
    <sheetView zoomScale="85" zoomScaleNormal="85" workbookViewId="0">
      <selection activeCell="B1" sqref="B1:G1"/>
    </sheetView>
  </sheetViews>
  <sheetFormatPr defaultRowHeight="14.4" x14ac:dyDescent="0.3"/>
  <cols>
    <col min="1" max="1" width="71.88671875" bestFit="1" customWidth="1"/>
    <col min="2" max="3" width="23.77734375" style="2" customWidth="1"/>
    <col min="4" max="6" width="21.77734375" style="2" customWidth="1"/>
    <col min="7" max="7" width="21.77734375" customWidth="1"/>
  </cols>
  <sheetData>
    <row r="1" spans="1:7" ht="15.6" x14ac:dyDescent="0.3">
      <c r="A1" s="42" t="s">
        <v>33</v>
      </c>
      <c r="B1" s="99" t="s">
        <v>32</v>
      </c>
      <c r="C1" s="99"/>
      <c r="D1" s="99"/>
      <c r="E1" s="99"/>
      <c r="F1" s="99"/>
      <c r="G1" s="99"/>
    </row>
    <row r="2" spans="1:7" x14ac:dyDescent="0.3">
      <c r="A2" s="42" t="str">
        <f>SCRS!A2</f>
        <v>Employer Contributions for Fiscal Year Ended June 30, 2019</v>
      </c>
    </row>
    <row r="3" spans="1:7" x14ac:dyDescent="0.3">
      <c r="A3" s="1"/>
      <c r="B3" s="43" t="str">
        <f>SCRS!B3</f>
        <v>September 2018 Quarter</v>
      </c>
      <c r="C3" s="44" t="str">
        <f>SCRS!C3</f>
        <v>December 2018 Quarter</v>
      </c>
      <c r="D3" s="43" t="str">
        <f>SCRS!D3</f>
        <v>March 2019 Quarter</v>
      </c>
      <c r="E3" s="44" t="str">
        <f>SCRS!E3</f>
        <v>June 2019 Quarter</v>
      </c>
      <c r="F3" s="44" t="str">
        <f>SCRS!F3</f>
        <v>FY 2019 LA Credit</v>
      </c>
      <c r="G3" s="45" t="s">
        <v>7</v>
      </c>
    </row>
    <row r="4" spans="1:7" x14ac:dyDescent="0.3">
      <c r="A4" s="68" t="s">
        <v>12</v>
      </c>
      <c r="C4" s="33"/>
      <c r="E4" s="33"/>
      <c r="F4" s="33"/>
      <c r="G4" s="46" t="s">
        <v>8</v>
      </c>
    </row>
    <row r="5" spans="1:7" x14ac:dyDescent="0.3">
      <c r="A5" t="s">
        <v>51</v>
      </c>
      <c r="B5" s="35"/>
      <c r="C5" s="35"/>
      <c r="D5" s="35"/>
      <c r="E5" s="35"/>
      <c r="F5" s="35"/>
      <c r="G5" s="3">
        <f>SUM(B5:E5)-F5</f>
        <v>0</v>
      </c>
    </row>
    <row r="6" spans="1:7" x14ac:dyDescent="0.3">
      <c r="A6" t="s">
        <v>36</v>
      </c>
      <c r="B6" s="35"/>
      <c r="C6" s="35"/>
      <c r="D6" s="35"/>
      <c r="E6" s="35"/>
      <c r="F6" s="31"/>
      <c r="G6" s="3">
        <f>SUM(B6:E6)</f>
        <v>0</v>
      </c>
    </row>
    <row r="7" spans="1:7" x14ac:dyDescent="0.3">
      <c r="A7" t="s">
        <v>37</v>
      </c>
      <c r="B7" s="60"/>
      <c r="C7" s="60"/>
      <c r="D7" s="60"/>
      <c r="E7" s="60"/>
      <c r="F7" s="87"/>
      <c r="G7" s="71">
        <f>SUM(B7:E7)</f>
        <v>0</v>
      </c>
    </row>
    <row r="8" spans="1:7" x14ac:dyDescent="0.3">
      <c r="B8" s="11">
        <f t="shared" ref="B8:G8" si="0">SUM(B5:B7)</f>
        <v>0</v>
      </c>
      <c r="C8" s="34">
        <f t="shared" si="0"/>
        <v>0</v>
      </c>
      <c r="D8" s="11">
        <f t="shared" si="0"/>
        <v>0</v>
      </c>
      <c r="E8" s="34">
        <f t="shared" si="0"/>
        <v>0</v>
      </c>
      <c r="F8" s="34">
        <f t="shared" si="0"/>
        <v>0</v>
      </c>
      <c r="G8" s="72">
        <f t="shared" si="0"/>
        <v>0</v>
      </c>
    </row>
    <row r="9" spans="1:7" x14ac:dyDescent="0.3">
      <c r="B9" s="11"/>
      <c r="C9" s="34"/>
      <c r="D9" s="11"/>
      <c r="E9" s="34"/>
      <c r="F9" s="34"/>
      <c r="G9" s="10"/>
    </row>
    <row r="10" spans="1:7" ht="30.6" customHeight="1" x14ac:dyDescent="0.45">
      <c r="A10" s="69" t="s">
        <v>14</v>
      </c>
      <c r="B10" s="11"/>
      <c r="C10" s="34"/>
      <c r="D10" s="11"/>
      <c r="E10" s="34"/>
      <c r="F10" s="34"/>
      <c r="G10" s="50" t="s">
        <v>13</v>
      </c>
    </row>
    <row r="11" spans="1:7" x14ac:dyDescent="0.3">
      <c r="A11" t="str">
        <f>A5</f>
        <v>Employer Regular Contribution (@16.84%)</v>
      </c>
      <c r="B11" s="40"/>
      <c r="C11" s="40"/>
      <c r="D11" s="40"/>
      <c r="E11" s="40"/>
      <c r="F11" s="32"/>
      <c r="G11" s="2">
        <f>SUM(B11:E11)</f>
        <v>0</v>
      </c>
    </row>
    <row r="12" spans="1:7" x14ac:dyDescent="0.3">
      <c r="A12" t="str">
        <f>A6</f>
        <v>Employer Incidental Death Benefit Contribution (@0.20%)</v>
      </c>
      <c r="B12" s="35"/>
      <c r="C12" s="35"/>
      <c r="D12" s="35"/>
      <c r="E12" s="35"/>
      <c r="F12" s="31"/>
      <c r="G12" s="2">
        <f>SUM(B12:E12)</f>
        <v>0</v>
      </c>
    </row>
    <row r="13" spans="1:7" x14ac:dyDescent="0.3">
      <c r="A13" t="str">
        <f>A7</f>
        <v>Employer Accidental Death Benefit Contribution (@0.20%)</v>
      </c>
      <c r="B13" s="74"/>
      <c r="C13" s="74"/>
      <c r="D13" s="74"/>
      <c r="E13" s="74"/>
      <c r="F13" s="92"/>
      <c r="G13" s="73">
        <f>SUM(B13:E13)</f>
        <v>0</v>
      </c>
    </row>
    <row r="14" spans="1:7" x14ac:dyDescent="0.3">
      <c r="B14" s="11">
        <f>SUM(B11:B13)</f>
        <v>0</v>
      </c>
      <c r="C14" s="34">
        <f>SUM(C11:C13)</f>
        <v>0</v>
      </c>
      <c r="D14" s="11">
        <f>SUM(D11:D13)</f>
        <v>0</v>
      </c>
      <c r="E14" s="34">
        <f>SUM(E11:E13)</f>
        <v>0</v>
      </c>
      <c r="F14" s="34"/>
      <c r="G14" s="72">
        <f>SUM(G11:G13)</f>
        <v>0</v>
      </c>
    </row>
    <row r="15" spans="1:7" x14ac:dyDescent="0.3">
      <c r="B15" s="11"/>
      <c r="C15" s="11"/>
      <c r="D15" s="11"/>
      <c r="E15" s="11"/>
      <c r="F15" s="11"/>
      <c r="G15" s="10"/>
    </row>
    <row r="17" spans="1:6" ht="43.2" x14ac:dyDescent="0.3">
      <c r="A17" s="68" t="s">
        <v>11</v>
      </c>
      <c r="B17" s="70" t="str">
        <f>A5</f>
        <v>Employer Regular Contribution (@16.84%)</v>
      </c>
      <c r="C17" s="70" t="str">
        <f>A6</f>
        <v>Employer Incidental Death Benefit Contribution (@0.20%)</v>
      </c>
      <c r="D17" s="70" t="str">
        <f>A7</f>
        <v>Employer Accidental Death Benefit Contribution (@0.20%)</v>
      </c>
      <c r="E17" s="49" t="s">
        <v>9</v>
      </c>
      <c r="F17" s="49"/>
    </row>
    <row r="18" spans="1:6" x14ac:dyDescent="0.3">
      <c r="A18" s="14" t="s">
        <v>4</v>
      </c>
      <c r="B18" s="35"/>
      <c r="C18" s="35"/>
      <c r="D18" s="35"/>
      <c r="E18" s="3">
        <f>SUM(B18:D18)</f>
        <v>0</v>
      </c>
      <c r="F18" s="3"/>
    </row>
    <row r="19" spans="1:6" x14ac:dyDescent="0.3">
      <c r="A19" s="14" t="s">
        <v>5</v>
      </c>
      <c r="B19" s="39"/>
      <c r="C19" s="35"/>
      <c r="D19" s="41"/>
      <c r="E19" s="71">
        <f>SUM(B19:D19)</f>
        <v>0</v>
      </c>
      <c r="F19" s="91"/>
    </row>
    <row r="20" spans="1:6" x14ac:dyDescent="0.3">
      <c r="B20" s="12">
        <f t="shared" ref="B20:C20" si="1">SUM(B18:B19)</f>
        <v>0</v>
      </c>
      <c r="C20" s="12">
        <f t="shared" si="1"/>
        <v>0</v>
      </c>
      <c r="D20" s="12">
        <f>SUM(D18:D19)</f>
        <v>0</v>
      </c>
      <c r="E20" s="72">
        <f>SUM(B20:D20)</f>
        <v>0</v>
      </c>
      <c r="F20" s="11"/>
    </row>
    <row r="21" spans="1:6" hidden="1" x14ac:dyDescent="0.3">
      <c r="B21" s="6" t="s">
        <v>0</v>
      </c>
      <c r="C21" s="6" t="s">
        <v>1</v>
      </c>
      <c r="D21" s="6"/>
    </row>
    <row r="22" spans="1:6" x14ac:dyDescent="0.3">
      <c r="E22" s="5"/>
      <c r="F22" s="5"/>
    </row>
    <row r="23" spans="1:6" x14ac:dyDescent="0.3">
      <c r="E23" s="5"/>
      <c r="F23" s="5"/>
    </row>
    <row r="24" spans="1:6" x14ac:dyDescent="0.3">
      <c r="A24" s="47" t="s">
        <v>6</v>
      </c>
      <c r="B24" s="7">
        <f>G8+G14+E20</f>
        <v>0</v>
      </c>
      <c r="C24" s="8"/>
      <c r="D24" s="4"/>
      <c r="E24" s="4"/>
      <c r="F24" s="4"/>
    </row>
    <row r="25" spans="1:6" x14ac:dyDescent="0.3">
      <c r="A25" s="48" t="s">
        <v>53</v>
      </c>
      <c r="B25" s="75"/>
      <c r="C25" s="9"/>
    </row>
    <row r="26" spans="1:6" ht="15" thickBot="1" x14ac:dyDescent="0.35">
      <c r="B26" s="76">
        <f>B24-B25</f>
        <v>0</v>
      </c>
    </row>
    <row r="27" spans="1:6" ht="15" thickTop="1" x14ac:dyDescent="0.3"/>
    <row r="28" spans="1:6" x14ac:dyDescent="0.3">
      <c r="A28" t="s">
        <v>15</v>
      </c>
    </row>
  </sheetData>
  <mergeCells count="1">
    <mergeCell ref="B1:G1"/>
  </mergeCells>
  <pageMargins left="0.26" right="0.2" top="0.75" bottom="0.75" header="0.3" footer="0.3"/>
  <pageSetup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SCRS</vt:lpstr>
      <vt:lpstr>PORS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Brindle</dc:creator>
  <cp:lastModifiedBy>Evan Mitchell</cp:lastModifiedBy>
  <cp:lastPrinted>2020-02-24T19:10:39Z</cp:lastPrinted>
  <dcterms:created xsi:type="dcterms:W3CDTF">2015-03-10T13:34:39Z</dcterms:created>
  <dcterms:modified xsi:type="dcterms:W3CDTF">2020-02-24T19:11:48Z</dcterms:modified>
</cp:coreProperties>
</file>