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omments1.xml" ContentType="application/vnd.openxmlformats-officedocument.spreadsheetml.comments+xml"/>
  <Override PartName="/xl/queryTables/queryTable2.xml" ContentType="application/vnd.openxmlformats-officedocument.spreadsheetml.query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defaultThemeVersion="124226"/>
  <mc:AlternateContent xmlns:mc="http://schemas.openxmlformats.org/markup-compatibility/2006">
    <mc:Choice Requires="x15">
      <x15ac:absPath xmlns:x15ac="http://schemas.microsoft.com/office/spreadsheetml/2010/11/ac" url="I:\GASB\Contribution reconciliation templates\"/>
    </mc:Choice>
  </mc:AlternateContent>
  <xr:revisionPtr revIDLastSave="0" documentId="13_ncr:48009_{7079CCCA-5D69-4C4C-A196-9E0258FBB918}" xr6:coauthVersionLast="47" xr6:coauthVersionMax="47" xr10:uidLastSave="{00000000-0000-0000-0000-000000000000}"/>
  <workbookProtection workbookAlgorithmName="SHA-512" workbookHashValue="WH+TiccmmlCY20a1indNNrq4E4//3KjdotxC43JrQjpgvqCjcen5J4WZkcTAmtKWSR8T9k50GtivMkAAWfAuXQ==" workbookSaltValue="Nrc/jTQD7+9b4BPXjZ6TYw==" workbookSpinCount="100000" lockStructure="1"/>
  <bookViews>
    <workbookView xWindow="-110" yWindow="-110" windowWidth="19420" windowHeight="10420"/>
  </bookViews>
  <sheets>
    <sheet name="Instructions" sheetId="6" r:id="rId1"/>
    <sheet name="SCRS" sheetId="1" r:id="rId2"/>
    <sheet name="PORS" sheetId="4" r:id="rId3"/>
    <sheet name="SCRS GASB 68" sheetId="7" state="hidden" r:id="rId4"/>
    <sheet name="PORS GASB68" sheetId="8" state="hidden" r:id="rId5"/>
  </sheets>
  <definedNames>
    <definedName name="rsl710pr_2020" localSheetId="4">'PORS GASB68'!$A$3:$I$454</definedName>
    <definedName name="rsl710pr_2020" localSheetId="3">'SCRS GASB 68'!$A$3:$I$822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4" l="1"/>
  <c r="G18" i="4"/>
  <c r="D20" i="4"/>
  <c r="C20" i="4"/>
  <c r="G20" i="4"/>
  <c r="B20" i="4"/>
  <c r="G13" i="4"/>
  <c r="G12" i="4"/>
  <c r="G14" i="4"/>
  <c r="G11" i="4"/>
  <c r="E14" i="4"/>
  <c r="D14" i="4"/>
  <c r="C14" i="4"/>
  <c r="B14" i="4"/>
  <c r="G7" i="4"/>
  <c r="G6" i="4"/>
  <c r="E8" i="4"/>
  <c r="D8" i="4"/>
  <c r="C8" i="4"/>
  <c r="B8" i="4"/>
  <c r="G8" i="1"/>
  <c r="G7" i="1"/>
  <c r="G6" i="1"/>
  <c r="E9" i="1"/>
  <c r="D9" i="1"/>
  <c r="C9" i="1"/>
  <c r="B9" i="1"/>
  <c r="G15" i="1"/>
  <c r="G14" i="1"/>
  <c r="G16" i="1"/>
  <c r="G13" i="1"/>
  <c r="G12" i="1"/>
  <c r="E16" i="1"/>
  <c r="D16" i="1"/>
  <c r="C16" i="1"/>
  <c r="B16" i="1"/>
  <c r="G21" i="1"/>
  <c r="G22" i="1"/>
  <c r="G20" i="1"/>
  <c r="C22" i="1"/>
  <c r="D22" i="1"/>
  <c r="E22" i="1"/>
  <c r="B22" i="1"/>
  <c r="F2" i="4"/>
  <c r="B25" i="4"/>
  <c r="B507" i="8"/>
  <c r="B512" i="8"/>
  <c r="I487" i="8"/>
  <c r="I489" i="8"/>
  <c r="I494" i="8"/>
  <c r="H487" i="8"/>
  <c r="H489" i="8"/>
  <c r="H494" i="8"/>
  <c r="G487" i="8"/>
  <c r="G489" i="8"/>
  <c r="G494" i="8"/>
  <c r="F487" i="8"/>
  <c r="F489" i="8"/>
  <c r="F494" i="8"/>
  <c r="E487" i="8"/>
  <c r="E489" i="8"/>
  <c r="E494" i="8"/>
  <c r="D487" i="8"/>
  <c r="D489" i="8"/>
  <c r="D494" i="8"/>
  <c r="C487" i="8"/>
  <c r="B487" i="8"/>
  <c r="B489" i="8"/>
  <c r="B494" i="8"/>
  <c r="J392" i="8"/>
  <c r="J387" i="8"/>
  <c r="M387" i="8"/>
  <c r="J378" i="8"/>
  <c r="L378" i="8"/>
  <c r="J372" i="8"/>
  <c r="J363" i="8"/>
  <c r="J356" i="8"/>
  <c r="M356" i="8"/>
  <c r="M346" i="8"/>
  <c r="J346" i="8"/>
  <c r="M281" i="8"/>
  <c r="J281" i="8"/>
  <c r="J236" i="8"/>
  <c r="J173" i="8"/>
  <c r="J157" i="8"/>
  <c r="J143" i="8"/>
  <c r="J135" i="8"/>
  <c r="J99" i="8"/>
  <c r="L99" i="8"/>
  <c r="M99" i="8"/>
  <c r="J70" i="8"/>
  <c r="M70" i="8"/>
  <c r="J64" i="8"/>
  <c r="J55" i="8"/>
  <c r="J22" i="8"/>
  <c r="L22" i="8"/>
  <c r="M22" i="8"/>
  <c r="J446" i="8"/>
  <c r="M446" i="8"/>
  <c r="J421" i="8"/>
  <c r="M421" i="8"/>
  <c r="M410" i="8"/>
  <c r="J410" i="8"/>
  <c r="J404" i="8"/>
  <c r="J403" i="8"/>
  <c r="M403" i="8"/>
  <c r="J381" i="8"/>
  <c r="J315" i="8"/>
  <c r="J261" i="8"/>
  <c r="J252" i="8"/>
  <c r="L252" i="8"/>
  <c r="M252" i="8"/>
  <c r="J228" i="8"/>
  <c r="M228" i="8"/>
  <c r="J227" i="8"/>
  <c r="J123" i="8"/>
  <c r="J60" i="8"/>
  <c r="M60" i="8"/>
  <c r="M58" i="8"/>
  <c r="J58" i="8"/>
  <c r="L58" i="8"/>
  <c r="J40" i="8"/>
  <c r="J193" i="8"/>
  <c r="J219" i="8"/>
  <c r="J229" i="8"/>
  <c r="J270" i="8"/>
  <c r="J84" i="8"/>
  <c r="J282" i="8"/>
  <c r="L331" i="8"/>
  <c r="M331" i="8"/>
  <c r="J331" i="8"/>
  <c r="J365" i="8"/>
  <c r="J486" i="8"/>
  <c r="J485" i="8"/>
  <c r="P484" i="8"/>
  <c r="J484" i="8"/>
  <c r="J483" i="8"/>
  <c r="J482" i="8"/>
  <c r="J481" i="8"/>
  <c r="P480" i="8"/>
  <c r="J480" i="8"/>
  <c r="P479" i="8"/>
  <c r="J479" i="8"/>
  <c r="L478" i="8"/>
  <c r="M478" i="8"/>
  <c r="J478" i="8"/>
  <c r="J477" i="8"/>
  <c r="P476" i="8"/>
  <c r="J476" i="8"/>
  <c r="L475" i="8"/>
  <c r="M475" i="8"/>
  <c r="J475" i="8"/>
  <c r="J474" i="8"/>
  <c r="J473" i="8"/>
  <c r="J472" i="8"/>
  <c r="L472" i="8"/>
  <c r="J471" i="8"/>
  <c r="J470" i="8"/>
  <c r="J469" i="8"/>
  <c r="P468" i="8"/>
  <c r="L468" i="8"/>
  <c r="J468" i="8"/>
  <c r="L467" i="8"/>
  <c r="M467" i="8"/>
  <c r="J467" i="8"/>
  <c r="L466" i="8"/>
  <c r="M466" i="8"/>
  <c r="J466" i="8"/>
  <c r="J465" i="8"/>
  <c r="P464" i="8"/>
  <c r="J464" i="8"/>
  <c r="J463" i="8"/>
  <c r="L463" i="8"/>
  <c r="J462" i="8"/>
  <c r="J461" i="8"/>
  <c r="J460" i="8"/>
  <c r="J459" i="8"/>
  <c r="J458" i="8"/>
  <c r="J457" i="8"/>
  <c r="P456" i="8"/>
  <c r="J456" i="8"/>
  <c r="J455" i="8"/>
  <c r="L454" i="8"/>
  <c r="M454" i="8"/>
  <c r="J454" i="8"/>
  <c r="J453" i="8"/>
  <c r="P453" i="8"/>
  <c r="J452" i="8"/>
  <c r="P451" i="8"/>
  <c r="J451" i="8"/>
  <c r="L450" i="8"/>
  <c r="M450" i="8"/>
  <c r="J450" i="8"/>
  <c r="J449" i="8"/>
  <c r="L449" i="8"/>
  <c r="J448" i="8"/>
  <c r="P447" i="8"/>
  <c r="J447" i="8"/>
  <c r="J445" i="8"/>
  <c r="J444" i="8"/>
  <c r="L444" i="8"/>
  <c r="P443" i="8"/>
  <c r="J443" i="8"/>
  <c r="L442" i="8"/>
  <c r="M442" i="8"/>
  <c r="J442" i="8"/>
  <c r="J441" i="8"/>
  <c r="J440" i="8"/>
  <c r="J439" i="8"/>
  <c r="J438" i="8"/>
  <c r="J437" i="8"/>
  <c r="J436" i="8"/>
  <c r="J435" i="8"/>
  <c r="P434" i="8"/>
  <c r="J434" i="8"/>
  <c r="J433" i="8"/>
  <c r="J432" i="8"/>
  <c r="P431" i="8"/>
  <c r="J431" i="8"/>
  <c r="J430" i="8"/>
  <c r="J429" i="8"/>
  <c r="J428" i="8"/>
  <c r="P427" i="8"/>
  <c r="J427" i="8"/>
  <c r="L426" i="8"/>
  <c r="M426" i="8"/>
  <c r="J426" i="8"/>
  <c r="J425" i="8"/>
  <c r="J424" i="8"/>
  <c r="J423" i="8"/>
  <c r="L423" i="8"/>
  <c r="J422" i="8"/>
  <c r="L422" i="8"/>
  <c r="J420" i="8"/>
  <c r="J419" i="8"/>
  <c r="J418" i="8"/>
  <c r="L417" i="8"/>
  <c r="M417" i="8"/>
  <c r="J417" i="8"/>
  <c r="J416" i="8"/>
  <c r="J415" i="8"/>
  <c r="J414" i="8"/>
  <c r="J413" i="8"/>
  <c r="J412" i="8"/>
  <c r="P411" i="8"/>
  <c r="J411" i="8"/>
  <c r="L409" i="8"/>
  <c r="J409" i="8"/>
  <c r="J408" i="8"/>
  <c r="J407" i="8"/>
  <c r="J406" i="8"/>
  <c r="P405" i="8"/>
  <c r="J405" i="8"/>
  <c r="L402" i="8"/>
  <c r="M402" i="8"/>
  <c r="J402" i="8"/>
  <c r="J401" i="8"/>
  <c r="J400" i="8"/>
  <c r="P399" i="8"/>
  <c r="J399" i="8"/>
  <c r="J398" i="8"/>
  <c r="J397" i="8"/>
  <c r="J396" i="8"/>
  <c r="P395" i="8"/>
  <c r="J395" i="8"/>
  <c r="J394" i="8"/>
  <c r="J393" i="8"/>
  <c r="J391" i="8"/>
  <c r="P390" i="8"/>
  <c r="J390" i="8"/>
  <c r="P389" i="8"/>
  <c r="J389" i="8"/>
  <c r="L389" i="8"/>
  <c r="M389" i="8"/>
  <c r="J388" i="8"/>
  <c r="J386" i="8"/>
  <c r="P385" i="8"/>
  <c r="J385" i="8"/>
  <c r="L384" i="8"/>
  <c r="J384" i="8"/>
  <c r="J383" i="8"/>
  <c r="J382" i="8"/>
  <c r="P380" i="8"/>
  <c r="J380" i="8"/>
  <c r="P379" i="8"/>
  <c r="J379" i="8"/>
  <c r="J377" i="8"/>
  <c r="J376" i="8"/>
  <c r="P375" i="8"/>
  <c r="J375" i="8"/>
  <c r="J374" i="8"/>
  <c r="J373" i="8"/>
  <c r="J371" i="8"/>
  <c r="P370" i="8"/>
  <c r="J370" i="8"/>
  <c r="P369" i="8"/>
  <c r="J369" i="8"/>
  <c r="L369" i="8"/>
  <c r="J368" i="8"/>
  <c r="J367" i="8"/>
  <c r="P366" i="8"/>
  <c r="J366" i="8"/>
  <c r="L364" i="8"/>
  <c r="J364" i="8"/>
  <c r="J362" i="8"/>
  <c r="J361" i="8"/>
  <c r="P360" i="8"/>
  <c r="J360" i="8"/>
  <c r="P359" i="8"/>
  <c r="J359" i="8"/>
  <c r="P358" i="8"/>
  <c r="J358" i="8"/>
  <c r="L357" i="8"/>
  <c r="M357" i="8"/>
  <c r="J357" i="8"/>
  <c r="P355" i="8"/>
  <c r="L355" i="8"/>
  <c r="M355" i="8"/>
  <c r="J355" i="8"/>
  <c r="J354" i="8"/>
  <c r="J353" i="8"/>
  <c r="P352" i="8"/>
  <c r="J352" i="8"/>
  <c r="P351" i="8"/>
  <c r="J351" i="8"/>
  <c r="P350" i="8"/>
  <c r="J350" i="8"/>
  <c r="L350" i="8"/>
  <c r="P349" i="8"/>
  <c r="J349" i="8"/>
  <c r="J348" i="8"/>
  <c r="J347" i="8"/>
  <c r="L345" i="8"/>
  <c r="J345" i="8"/>
  <c r="J344" i="8"/>
  <c r="L343" i="8"/>
  <c r="M343" i="8"/>
  <c r="J343" i="8"/>
  <c r="J342" i="8"/>
  <c r="J341" i="8"/>
  <c r="J340" i="8"/>
  <c r="J339" i="8"/>
  <c r="P338" i="8"/>
  <c r="J338" i="8"/>
  <c r="J337" i="8"/>
  <c r="P336" i="8"/>
  <c r="J336" i="8"/>
  <c r="J335" i="8"/>
  <c r="L335" i="8"/>
  <c r="J334" i="8"/>
  <c r="J333" i="8"/>
  <c r="P332" i="8"/>
  <c r="J332" i="8"/>
  <c r="J330" i="8"/>
  <c r="J329" i="8"/>
  <c r="J328" i="8"/>
  <c r="J327" i="8"/>
  <c r="L326" i="8"/>
  <c r="M326" i="8"/>
  <c r="J326" i="8"/>
  <c r="L325" i="8"/>
  <c r="J325" i="8"/>
  <c r="J324" i="8"/>
  <c r="P324" i="8"/>
  <c r="P323" i="8"/>
  <c r="J323" i="8"/>
  <c r="P322" i="8"/>
  <c r="J322" i="8"/>
  <c r="J321" i="8"/>
  <c r="J320" i="8"/>
  <c r="J319" i="8"/>
  <c r="L318" i="8"/>
  <c r="M318" i="8"/>
  <c r="J318" i="8"/>
  <c r="J317" i="8"/>
  <c r="J316" i="8"/>
  <c r="J314" i="8"/>
  <c r="J313" i="8"/>
  <c r="P312" i="8"/>
  <c r="J312" i="8"/>
  <c r="L311" i="8"/>
  <c r="M311" i="8"/>
  <c r="J311" i="8"/>
  <c r="P310" i="8"/>
  <c r="L310" i="8"/>
  <c r="M310" i="8"/>
  <c r="J310" i="8"/>
  <c r="P309" i="8"/>
  <c r="L309" i="8"/>
  <c r="M309" i="8"/>
  <c r="J309" i="8"/>
  <c r="J308" i="8"/>
  <c r="J307" i="8"/>
  <c r="P306" i="8"/>
  <c r="J306" i="8"/>
  <c r="P305" i="8"/>
  <c r="J305" i="8"/>
  <c r="J304" i="8"/>
  <c r="J303" i="8"/>
  <c r="P302" i="8"/>
  <c r="J302" i="8"/>
  <c r="P301" i="8"/>
  <c r="J301" i="8"/>
  <c r="J300" i="8"/>
  <c r="J299" i="8"/>
  <c r="P298" i="8"/>
  <c r="J298" i="8"/>
  <c r="J297" i="8"/>
  <c r="J296" i="8"/>
  <c r="J295" i="8"/>
  <c r="J294" i="8"/>
  <c r="L294" i="8"/>
  <c r="P293" i="8"/>
  <c r="J293" i="8"/>
  <c r="J292" i="8"/>
  <c r="J291" i="8"/>
  <c r="P290" i="8"/>
  <c r="J290" i="8"/>
  <c r="J289" i="8"/>
  <c r="J288" i="8"/>
  <c r="J287" i="8"/>
  <c r="P286" i="8"/>
  <c r="J286" i="8"/>
  <c r="P285" i="8"/>
  <c r="J285" i="8"/>
  <c r="J284" i="8"/>
  <c r="J283" i="8"/>
  <c r="P280" i="8"/>
  <c r="J280" i="8"/>
  <c r="J279" i="8"/>
  <c r="J278" i="8"/>
  <c r="J277" i="8"/>
  <c r="P276" i="8"/>
  <c r="J276" i="8"/>
  <c r="P275" i="8"/>
  <c r="J275" i="8"/>
  <c r="J274" i="8"/>
  <c r="J273" i="8"/>
  <c r="J272" i="8"/>
  <c r="L272" i="8"/>
  <c r="J271" i="8"/>
  <c r="P269" i="8"/>
  <c r="J269" i="8"/>
  <c r="J268" i="8"/>
  <c r="P267" i="8"/>
  <c r="J267" i="8"/>
  <c r="P266" i="8"/>
  <c r="J266" i="8"/>
  <c r="J265" i="8"/>
  <c r="J264" i="8"/>
  <c r="P263" i="8"/>
  <c r="J263" i="8"/>
  <c r="J262" i="8"/>
  <c r="J260" i="8"/>
  <c r="J259" i="8"/>
  <c r="P258" i="8"/>
  <c r="J258" i="8"/>
  <c r="P257" i="8"/>
  <c r="L257" i="8"/>
  <c r="J257" i="8"/>
  <c r="J256" i="8"/>
  <c r="J255" i="8"/>
  <c r="J254" i="8"/>
  <c r="P253" i="8"/>
  <c r="J253" i="8"/>
  <c r="L253" i="8"/>
  <c r="J251" i="8"/>
  <c r="J250" i="8"/>
  <c r="J249" i="8"/>
  <c r="P248" i="8"/>
  <c r="L248" i="8"/>
  <c r="J248" i="8"/>
  <c r="J247" i="8"/>
  <c r="J246" i="8"/>
  <c r="J245" i="8"/>
  <c r="P244" i="8"/>
  <c r="L244" i="8"/>
  <c r="M244" i="8"/>
  <c r="J244" i="8"/>
  <c r="J243" i="8"/>
  <c r="J242" i="8"/>
  <c r="P241" i="8"/>
  <c r="J241" i="8"/>
  <c r="J240" i="8"/>
  <c r="L240" i="8"/>
  <c r="J239" i="8"/>
  <c r="J238" i="8"/>
  <c r="J237" i="8"/>
  <c r="J235" i="8"/>
  <c r="J234" i="8"/>
  <c r="J233" i="8"/>
  <c r="J232" i="8"/>
  <c r="P231" i="8"/>
  <c r="L231" i="8"/>
  <c r="M231" i="8"/>
  <c r="J231" i="8"/>
  <c r="L230" i="8"/>
  <c r="M230" i="8"/>
  <c r="J230" i="8"/>
  <c r="J226" i="8"/>
  <c r="J225" i="8"/>
  <c r="P224" i="8"/>
  <c r="L224" i="8"/>
  <c r="M224" i="8"/>
  <c r="J224" i="8"/>
  <c r="J223" i="8"/>
  <c r="J222" i="8"/>
  <c r="P221" i="8"/>
  <c r="J221" i="8"/>
  <c r="J220" i="8"/>
  <c r="J218" i="8"/>
  <c r="P217" i="8"/>
  <c r="J217" i="8"/>
  <c r="L216" i="8"/>
  <c r="M216" i="8"/>
  <c r="J216" i="8"/>
  <c r="L215" i="8"/>
  <c r="M215" i="8"/>
  <c r="J215" i="8"/>
  <c r="J214" i="8"/>
  <c r="J213" i="8"/>
  <c r="J212" i="8"/>
  <c r="J211" i="8"/>
  <c r="J210" i="8"/>
  <c r="P209" i="8"/>
  <c r="L209" i="8"/>
  <c r="M209" i="8"/>
  <c r="J209" i="8"/>
  <c r="J208" i="8"/>
  <c r="J207" i="8"/>
  <c r="L207" i="8"/>
  <c r="P206" i="8"/>
  <c r="J206" i="8"/>
  <c r="J205" i="8"/>
  <c r="P204" i="8"/>
  <c r="J204" i="8"/>
  <c r="L203" i="8"/>
  <c r="M203" i="8"/>
  <c r="J203" i="8"/>
  <c r="P202" i="8"/>
  <c r="L202" i="8"/>
  <c r="M202" i="8"/>
  <c r="J202" i="8"/>
  <c r="J201" i="8"/>
  <c r="L201" i="8"/>
  <c r="J200" i="8"/>
  <c r="J199" i="8"/>
  <c r="P198" i="8"/>
  <c r="J198" i="8"/>
  <c r="J197" i="8"/>
  <c r="J196" i="8"/>
  <c r="J195" i="8"/>
  <c r="P194" i="8"/>
  <c r="J194" i="8"/>
  <c r="P192" i="8"/>
  <c r="J192" i="8"/>
  <c r="J191" i="8"/>
  <c r="J190" i="8"/>
  <c r="P189" i="8"/>
  <c r="J189" i="8"/>
  <c r="J188" i="8"/>
  <c r="J187" i="8"/>
  <c r="J186" i="8"/>
  <c r="P185" i="8"/>
  <c r="J185" i="8"/>
  <c r="P184" i="8"/>
  <c r="J184" i="8"/>
  <c r="J183" i="8"/>
  <c r="J182" i="8"/>
  <c r="J181" i="8"/>
  <c r="J180" i="8"/>
  <c r="J179" i="8"/>
  <c r="J178" i="8"/>
  <c r="P177" i="8"/>
  <c r="J177" i="8"/>
  <c r="P176" i="8"/>
  <c r="J176" i="8"/>
  <c r="J175" i="8"/>
  <c r="J174" i="8"/>
  <c r="J172" i="8"/>
  <c r="J171" i="8"/>
  <c r="J170" i="8"/>
  <c r="J169" i="8"/>
  <c r="P168" i="8"/>
  <c r="J168" i="8"/>
  <c r="P167" i="8"/>
  <c r="J167" i="8"/>
  <c r="J166" i="8"/>
  <c r="J165" i="8"/>
  <c r="J164" i="8"/>
  <c r="J163" i="8"/>
  <c r="J162" i="8"/>
  <c r="J161" i="8"/>
  <c r="P160" i="8"/>
  <c r="J160" i="8"/>
  <c r="P159" i="8"/>
  <c r="J159" i="8"/>
  <c r="J158" i="8"/>
  <c r="J156" i="8"/>
  <c r="J155" i="8"/>
  <c r="J154" i="8"/>
  <c r="J153" i="8"/>
  <c r="J152" i="8"/>
  <c r="J151" i="8"/>
  <c r="P150" i="8"/>
  <c r="J150" i="8"/>
  <c r="J149" i="8"/>
  <c r="J148" i="8"/>
  <c r="J147" i="8"/>
  <c r="J146" i="8"/>
  <c r="J145" i="8"/>
  <c r="J144" i="8"/>
  <c r="J142" i="8"/>
  <c r="J141" i="8"/>
  <c r="J140" i="8"/>
  <c r="J139" i="8"/>
  <c r="J138" i="8"/>
  <c r="P137" i="8"/>
  <c r="J137" i="8"/>
  <c r="J136" i="8"/>
  <c r="J134" i="8"/>
  <c r="J133" i="8"/>
  <c r="P132" i="8"/>
  <c r="J132" i="8"/>
  <c r="J131" i="8"/>
  <c r="J130" i="8"/>
  <c r="J129" i="8"/>
  <c r="P128" i="8"/>
  <c r="J128" i="8"/>
  <c r="J127" i="8"/>
  <c r="J126" i="8"/>
  <c r="P125" i="8"/>
  <c r="J125" i="8"/>
  <c r="J124" i="8"/>
  <c r="L124" i="8"/>
  <c r="J122" i="8"/>
  <c r="J121" i="8"/>
  <c r="J120" i="8"/>
  <c r="P119" i="8"/>
  <c r="L119" i="8"/>
  <c r="M119" i="8"/>
  <c r="J119" i="8"/>
  <c r="J118" i="8"/>
  <c r="J117" i="8"/>
  <c r="J116" i="8"/>
  <c r="J115" i="8"/>
  <c r="J114" i="8"/>
  <c r="J113" i="8"/>
  <c r="J112" i="8"/>
  <c r="P111" i="8"/>
  <c r="L111" i="8"/>
  <c r="M111" i="8"/>
  <c r="J111" i="8"/>
  <c r="J110" i="8"/>
  <c r="J109" i="8"/>
  <c r="P108" i="8"/>
  <c r="J108" i="8"/>
  <c r="P107" i="8"/>
  <c r="L107" i="8"/>
  <c r="M107" i="8"/>
  <c r="J107" i="8"/>
  <c r="J106" i="8"/>
  <c r="J105" i="8"/>
  <c r="P104" i="8"/>
  <c r="J104" i="8"/>
  <c r="J103" i="8"/>
  <c r="J102" i="8"/>
  <c r="J101" i="8"/>
  <c r="P100" i="8"/>
  <c r="J100" i="8"/>
  <c r="P98" i="8"/>
  <c r="J98" i="8"/>
  <c r="J97" i="8"/>
  <c r="J96" i="8"/>
  <c r="P95" i="8"/>
  <c r="J95" i="8"/>
  <c r="P94" i="8"/>
  <c r="J94" i="8"/>
  <c r="J93" i="8"/>
  <c r="J92" i="8"/>
  <c r="J91" i="8"/>
  <c r="J90" i="8"/>
  <c r="J89" i="8"/>
  <c r="J88" i="8"/>
  <c r="J87" i="8"/>
  <c r="P86" i="8"/>
  <c r="L86" i="8"/>
  <c r="M86" i="8"/>
  <c r="J86" i="8"/>
  <c r="J85" i="8"/>
  <c r="J83" i="8"/>
  <c r="P82" i="8"/>
  <c r="J82" i="8"/>
  <c r="J81" i="8"/>
  <c r="J80" i="8"/>
  <c r="J79" i="8"/>
  <c r="J78" i="8"/>
  <c r="J77" i="8"/>
  <c r="L77" i="8"/>
  <c r="J76" i="8"/>
  <c r="L76" i="8"/>
  <c r="M76" i="8"/>
  <c r="L75" i="8"/>
  <c r="M75" i="8"/>
  <c r="J75" i="8"/>
  <c r="J74" i="8"/>
  <c r="J73" i="8"/>
  <c r="P72" i="8"/>
  <c r="J72" i="8"/>
  <c r="J71" i="8"/>
  <c r="J69" i="8"/>
  <c r="J68" i="8"/>
  <c r="P67" i="8"/>
  <c r="J67" i="8"/>
  <c r="J66" i="8"/>
  <c r="J65" i="8"/>
  <c r="J63" i="8"/>
  <c r="P62" i="8"/>
  <c r="J62" i="8"/>
  <c r="P61" i="8"/>
  <c r="J61" i="8"/>
  <c r="J59" i="8"/>
  <c r="J57" i="8"/>
  <c r="P56" i="8"/>
  <c r="J56" i="8"/>
  <c r="J54" i="8"/>
  <c r="L54" i="8"/>
  <c r="J53" i="8"/>
  <c r="J52" i="8"/>
  <c r="P51" i="8"/>
  <c r="J51" i="8"/>
  <c r="J50" i="8"/>
  <c r="P50" i="8"/>
  <c r="J49" i="8"/>
  <c r="J48" i="8"/>
  <c r="P47" i="8"/>
  <c r="J47" i="8"/>
  <c r="L46" i="8"/>
  <c r="J46" i="8"/>
  <c r="J45" i="8"/>
  <c r="J44" i="8"/>
  <c r="J43" i="8"/>
  <c r="P43" i="8"/>
  <c r="J42" i="8"/>
  <c r="P42" i="8"/>
  <c r="J41" i="8"/>
  <c r="J39" i="8"/>
  <c r="P38" i="8"/>
  <c r="J38" i="8"/>
  <c r="J37" i="8"/>
  <c r="J36" i="8"/>
  <c r="J35" i="8"/>
  <c r="P34" i="8"/>
  <c r="J34" i="8"/>
  <c r="J33" i="8"/>
  <c r="J32" i="8"/>
  <c r="J31" i="8"/>
  <c r="P30" i="8"/>
  <c r="J30" i="8"/>
  <c r="P29" i="8"/>
  <c r="J29" i="8"/>
  <c r="L29" i="8"/>
  <c r="M29" i="8"/>
  <c r="J28" i="8"/>
  <c r="J27" i="8"/>
  <c r="P26" i="8"/>
  <c r="J26" i="8"/>
  <c r="P25" i="8"/>
  <c r="M25" i="8"/>
  <c r="J25" i="8"/>
  <c r="L25" i="8"/>
  <c r="J24" i="8"/>
  <c r="J23" i="8"/>
  <c r="P21" i="8"/>
  <c r="J21" i="8"/>
  <c r="J20" i="8"/>
  <c r="J19" i="8"/>
  <c r="J18" i="8"/>
  <c r="J17" i="8"/>
  <c r="P17" i="8"/>
  <c r="J16" i="8"/>
  <c r="P15" i="8"/>
  <c r="J15" i="8"/>
  <c r="J14" i="8"/>
  <c r="J13" i="8"/>
  <c r="J12" i="8"/>
  <c r="P12" i="8"/>
  <c r="P11" i="8"/>
  <c r="J11" i="8"/>
  <c r="J10" i="8"/>
  <c r="J9" i="8"/>
  <c r="P8" i="8"/>
  <c r="J8" i="8"/>
  <c r="P7" i="8"/>
  <c r="J7" i="8"/>
  <c r="M6" i="8"/>
  <c r="J6" i="8"/>
  <c r="L6" i="8"/>
  <c r="J5" i="8"/>
  <c r="J4" i="8"/>
  <c r="P3" i="8"/>
  <c r="J3" i="8"/>
  <c r="B849" i="7"/>
  <c r="B853" i="7"/>
  <c r="I828" i="7"/>
  <c r="I830" i="7"/>
  <c r="I834" i="7"/>
  <c r="H828" i="7"/>
  <c r="H830" i="7"/>
  <c r="H834" i="7"/>
  <c r="G828" i="7"/>
  <c r="G830" i="7"/>
  <c r="G834" i="7"/>
  <c r="F828" i="7"/>
  <c r="F830" i="7"/>
  <c r="F834" i="7"/>
  <c r="E828" i="7"/>
  <c r="E830" i="7"/>
  <c r="E834" i="7"/>
  <c r="D828" i="7"/>
  <c r="D830" i="7"/>
  <c r="D834" i="7"/>
  <c r="C828" i="7"/>
  <c r="B828" i="7"/>
  <c r="B830" i="7"/>
  <c r="B834" i="7"/>
  <c r="J812" i="7"/>
  <c r="M812" i="7"/>
  <c r="J777" i="7"/>
  <c r="L777" i="7"/>
  <c r="M777" i="7"/>
  <c r="J648" i="7"/>
  <c r="J636" i="7"/>
  <c r="M636" i="7"/>
  <c r="J9" i="7"/>
  <c r="M9" i="7"/>
  <c r="J766" i="7"/>
  <c r="J763" i="7"/>
  <c r="J762" i="7"/>
  <c r="J761" i="7"/>
  <c r="L757" i="7"/>
  <c r="J757" i="7"/>
  <c r="J611" i="7"/>
  <c r="J328" i="7"/>
  <c r="J67" i="7"/>
  <c r="J792" i="7"/>
  <c r="M792" i="7"/>
  <c r="J773" i="7"/>
  <c r="J513" i="7"/>
  <c r="M513" i="7"/>
  <c r="J175" i="7"/>
  <c r="J827" i="7"/>
  <c r="P826" i="7"/>
  <c r="J826" i="7"/>
  <c r="P825" i="7"/>
  <c r="J825" i="7"/>
  <c r="J824" i="7"/>
  <c r="J823" i="7"/>
  <c r="P822" i="7"/>
  <c r="L822" i="7"/>
  <c r="J822" i="7"/>
  <c r="J821" i="7"/>
  <c r="J820" i="7"/>
  <c r="J819" i="7"/>
  <c r="P818" i="7"/>
  <c r="J818" i="7"/>
  <c r="P817" i="7"/>
  <c r="J817" i="7"/>
  <c r="J816" i="7"/>
  <c r="J815" i="7"/>
  <c r="P814" i="7"/>
  <c r="L814" i="7"/>
  <c r="J814" i="7"/>
  <c r="J813" i="7"/>
  <c r="J811" i="7"/>
  <c r="J810" i="7"/>
  <c r="P809" i="7"/>
  <c r="J809" i="7"/>
  <c r="P808" i="7"/>
  <c r="J808" i="7"/>
  <c r="J807" i="7"/>
  <c r="J806" i="7"/>
  <c r="J805" i="7"/>
  <c r="P805" i="7"/>
  <c r="J804" i="7"/>
  <c r="P804" i="7"/>
  <c r="J803" i="7"/>
  <c r="J802" i="7"/>
  <c r="P801" i="7"/>
  <c r="J801" i="7"/>
  <c r="J800" i="7"/>
  <c r="J799" i="7"/>
  <c r="J798" i="7"/>
  <c r="J797" i="7"/>
  <c r="L797" i="7"/>
  <c r="M797" i="7"/>
  <c r="J796" i="7"/>
  <c r="J795" i="7"/>
  <c r="J794" i="7"/>
  <c r="P793" i="7"/>
  <c r="L793" i="7"/>
  <c r="J793" i="7"/>
  <c r="J791" i="7"/>
  <c r="J790" i="7"/>
  <c r="J789" i="7"/>
  <c r="J788" i="7"/>
  <c r="P788" i="7"/>
  <c r="J787" i="7"/>
  <c r="P787" i="7"/>
  <c r="J786" i="7"/>
  <c r="J785" i="7"/>
  <c r="P784" i="7"/>
  <c r="J784" i="7"/>
  <c r="J783" i="7"/>
  <c r="J782" i="7"/>
  <c r="J781" i="7"/>
  <c r="J780" i="7"/>
  <c r="J779" i="7"/>
  <c r="J778" i="7"/>
  <c r="J776" i="7"/>
  <c r="J775" i="7"/>
  <c r="J774" i="7"/>
  <c r="J772" i="7"/>
  <c r="J771" i="7"/>
  <c r="P771" i="7"/>
  <c r="J770" i="7"/>
  <c r="J769" i="7"/>
  <c r="J768" i="7"/>
  <c r="J767" i="7"/>
  <c r="J765" i="7"/>
  <c r="J764" i="7"/>
  <c r="J760" i="7"/>
  <c r="J759" i="7"/>
  <c r="L758" i="7"/>
  <c r="J758" i="7"/>
  <c r="P758" i="7"/>
  <c r="J756" i="7"/>
  <c r="J755" i="7"/>
  <c r="J754" i="7"/>
  <c r="P753" i="7"/>
  <c r="J753" i="7"/>
  <c r="J752" i="7"/>
  <c r="J751" i="7"/>
  <c r="J750" i="7"/>
  <c r="J749" i="7"/>
  <c r="J748" i="7"/>
  <c r="J747" i="7"/>
  <c r="J746" i="7"/>
  <c r="L745" i="7"/>
  <c r="J745" i="7"/>
  <c r="J744" i="7"/>
  <c r="J743" i="7"/>
  <c r="J742" i="7"/>
  <c r="L741" i="7"/>
  <c r="J741" i="7"/>
  <c r="J740" i="7"/>
  <c r="J739" i="7"/>
  <c r="J738" i="7"/>
  <c r="J737" i="7"/>
  <c r="J736" i="7"/>
  <c r="J735" i="7"/>
  <c r="J734" i="7"/>
  <c r="P733" i="7"/>
  <c r="L733" i="7"/>
  <c r="M733" i="7"/>
  <c r="J733" i="7"/>
  <c r="P732" i="7"/>
  <c r="J732" i="7"/>
  <c r="L731" i="7"/>
  <c r="M731" i="7"/>
  <c r="J731" i="7"/>
  <c r="J730" i="7"/>
  <c r="J729" i="7"/>
  <c r="L729" i="7"/>
  <c r="M729" i="7"/>
  <c r="J728" i="7"/>
  <c r="J727" i="7"/>
  <c r="J726" i="7"/>
  <c r="J725" i="7"/>
  <c r="J724" i="7"/>
  <c r="J723" i="7"/>
  <c r="J722" i="7"/>
  <c r="J721" i="7"/>
  <c r="P721" i="7"/>
  <c r="J720" i="7"/>
  <c r="J719" i="7"/>
  <c r="J718" i="7"/>
  <c r="P717" i="7"/>
  <c r="J717" i="7"/>
  <c r="J716" i="7"/>
  <c r="J715" i="7"/>
  <c r="J714" i="7"/>
  <c r="J713" i="7"/>
  <c r="J712" i="7"/>
  <c r="J711" i="7"/>
  <c r="J710" i="7"/>
  <c r="J709" i="7"/>
  <c r="J708" i="7"/>
  <c r="J707" i="7"/>
  <c r="J706" i="7"/>
  <c r="P705" i="7"/>
  <c r="L705" i="7"/>
  <c r="M705" i="7"/>
  <c r="J705" i="7"/>
  <c r="J704" i="7"/>
  <c r="J703" i="7"/>
  <c r="J702" i="7"/>
  <c r="P701" i="7"/>
  <c r="M701" i="7"/>
  <c r="J701" i="7"/>
  <c r="L701" i="7"/>
  <c r="J700" i="7"/>
  <c r="J699" i="7"/>
  <c r="P698" i="7"/>
  <c r="J698" i="7"/>
  <c r="L697" i="7"/>
  <c r="M697" i="7"/>
  <c r="J697" i="7"/>
  <c r="J696" i="7"/>
  <c r="J695" i="7"/>
  <c r="J694" i="7"/>
  <c r="L693" i="7"/>
  <c r="M693" i="7"/>
  <c r="J693" i="7"/>
  <c r="J692" i="7"/>
  <c r="J691" i="7"/>
  <c r="P690" i="7"/>
  <c r="J690" i="7"/>
  <c r="P689" i="7"/>
  <c r="J689" i="7"/>
  <c r="J688" i="7"/>
  <c r="J687" i="7"/>
  <c r="J686" i="7"/>
  <c r="P685" i="7"/>
  <c r="J685" i="7"/>
  <c r="J684" i="7"/>
  <c r="J683" i="7"/>
  <c r="J682" i="7"/>
  <c r="P682" i="7"/>
  <c r="J681" i="7"/>
  <c r="P681" i="7"/>
  <c r="J680" i="7"/>
  <c r="J679" i="7"/>
  <c r="J678" i="7"/>
  <c r="J677" i="7"/>
  <c r="L676" i="7"/>
  <c r="M676" i="7"/>
  <c r="J676" i="7"/>
  <c r="L675" i="7"/>
  <c r="M675" i="7"/>
  <c r="J675" i="7"/>
  <c r="J674" i="7"/>
  <c r="J673" i="7"/>
  <c r="P672" i="7"/>
  <c r="J672" i="7"/>
  <c r="J671" i="7"/>
  <c r="P670" i="7"/>
  <c r="J670" i="7"/>
  <c r="P669" i="7"/>
  <c r="J669" i="7"/>
  <c r="P668" i="7"/>
  <c r="J668" i="7"/>
  <c r="L667" i="7"/>
  <c r="M667" i="7"/>
  <c r="J667" i="7"/>
  <c r="J666" i="7"/>
  <c r="P666" i="7"/>
  <c r="J665" i="7"/>
  <c r="P665" i="7"/>
  <c r="L664" i="7"/>
  <c r="J664" i="7"/>
  <c r="J663" i="7"/>
  <c r="P662" i="7"/>
  <c r="J662" i="7"/>
  <c r="J661" i="7"/>
  <c r="J660" i="7"/>
  <c r="P659" i="7"/>
  <c r="J659" i="7"/>
  <c r="J658" i="7"/>
  <c r="J657" i="7"/>
  <c r="J656" i="7"/>
  <c r="L656" i="7"/>
  <c r="M656" i="7"/>
  <c r="J655" i="7"/>
  <c r="P654" i="7"/>
  <c r="J654" i="7"/>
  <c r="P653" i="7"/>
  <c r="J653" i="7"/>
  <c r="J652" i="7"/>
  <c r="J651" i="7"/>
  <c r="P650" i="7"/>
  <c r="J650" i="7"/>
  <c r="P649" i="7"/>
  <c r="J649" i="7"/>
  <c r="L647" i="7"/>
  <c r="J647" i="7"/>
  <c r="J646" i="7"/>
  <c r="J645" i="7"/>
  <c r="J644" i="7"/>
  <c r="P643" i="7"/>
  <c r="J643" i="7"/>
  <c r="J642" i="7"/>
  <c r="J641" i="7"/>
  <c r="J640" i="7"/>
  <c r="L639" i="7"/>
  <c r="M639" i="7"/>
  <c r="J639" i="7"/>
  <c r="J638" i="7"/>
  <c r="L637" i="7"/>
  <c r="J637" i="7"/>
  <c r="P637" i="7"/>
  <c r="J635" i="7"/>
  <c r="P635" i="7"/>
  <c r="J634" i="7"/>
  <c r="J633" i="7"/>
  <c r="J632" i="7"/>
  <c r="J631" i="7"/>
  <c r="J630" i="7"/>
  <c r="J629" i="7"/>
  <c r="J628" i="7"/>
  <c r="J627" i="7"/>
  <c r="L626" i="7"/>
  <c r="M626" i="7"/>
  <c r="J626" i="7"/>
  <c r="J625" i="7"/>
  <c r="J624" i="7"/>
  <c r="P623" i="7"/>
  <c r="J623" i="7"/>
  <c r="M622" i="7"/>
  <c r="J622" i="7"/>
  <c r="L622" i="7"/>
  <c r="J621" i="7"/>
  <c r="J620" i="7"/>
  <c r="P619" i="7"/>
  <c r="J619" i="7"/>
  <c r="J618" i="7"/>
  <c r="J617" i="7"/>
  <c r="P616" i="7"/>
  <c r="J616" i="7"/>
  <c r="P615" i="7"/>
  <c r="J615" i="7"/>
  <c r="J614" i="7"/>
  <c r="J613" i="7"/>
  <c r="J612" i="7"/>
  <c r="J610" i="7"/>
  <c r="L609" i="7"/>
  <c r="J609" i="7"/>
  <c r="M609" i="7"/>
  <c r="J608" i="7"/>
  <c r="P607" i="7"/>
  <c r="J607" i="7"/>
  <c r="P606" i="7"/>
  <c r="J606" i="7"/>
  <c r="P605" i="7"/>
  <c r="J605" i="7"/>
  <c r="J604" i="7"/>
  <c r="J603" i="7"/>
  <c r="P602" i="7"/>
  <c r="J602" i="7"/>
  <c r="P601" i="7"/>
  <c r="J601" i="7"/>
  <c r="J600" i="7"/>
  <c r="J599" i="7"/>
  <c r="P598" i="7"/>
  <c r="J598" i="7"/>
  <c r="J597" i="7"/>
  <c r="J596" i="7"/>
  <c r="J595" i="7"/>
  <c r="J594" i="7"/>
  <c r="P594" i="7"/>
  <c r="P593" i="7"/>
  <c r="L593" i="7"/>
  <c r="J593" i="7"/>
  <c r="J592" i="7"/>
  <c r="J591" i="7"/>
  <c r="P590" i="7"/>
  <c r="J590" i="7"/>
  <c r="J589" i="7"/>
  <c r="J588" i="7"/>
  <c r="J587" i="7"/>
  <c r="J586" i="7"/>
  <c r="P586" i="7"/>
  <c r="L585" i="7"/>
  <c r="J585" i="7"/>
  <c r="J584" i="7"/>
  <c r="J583" i="7"/>
  <c r="J582" i="7"/>
  <c r="P582" i="7"/>
  <c r="J581" i="7"/>
  <c r="J580" i="7"/>
  <c r="J579" i="7"/>
  <c r="P578" i="7"/>
  <c r="J578" i="7"/>
  <c r="P577" i="7"/>
  <c r="J577" i="7"/>
  <c r="L577" i="7"/>
  <c r="J576" i="7"/>
  <c r="L575" i="7"/>
  <c r="M575" i="7"/>
  <c r="J575" i="7"/>
  <c r="J574" i="7"/>
  <c r="P574" i="7"/>
  <c r="J573" i="7"/>
  <c r="J572" i="7"/>
  <c r="J571" i="7"/>
  <c r="P570" i="7"/>
  <c r="J570" i="7"/>
  <c r="P569" i="7"/>
  <c r="J569" i="7"/>
  <c r="J568" i="7"/>
  <c r="J567" i="7"/>
  <c r="P566" i="7"/>
  <c r="J566" i="7"/>
  <c r="J565" i="7"/>
  <c r="J564" i="7"/>
  <c r="J563" i="7"/>
  <c r="P562" i="7"/>
  <c r="J562" i="7"/>
  <c r="P561" i="7"/>
  <c r="J561" i="7"/>
  <c r="L561" i="7"/>
  <c r="J560" i="7"/>
  <c r="J559" i="7"/>
  <c r="P558" i="7"/>
  <c r="J558" i="7"/>
  <c r="J557" i="7"/>
  <c r="J556" i="7"/>
  <c r="J555" i="7"/>
  <c r="P554" i="7"/>
  <c r="J554" i="7"/>
  <c r="P553" i="7"/>
  <c r="J553" i="7"/>
  <c r="L553" i="7"/>
  <c r="M553" i="7"/>
  <c r="J552" i="7"/>
  <c r="J551" i="7"/>
  <c r="P550" i="7"/>
  <c r="J550" i="7"/>
  <c r="J549" i="7"/>
  <c r="J548" i="7"/>
  <c r="J547" i="7"/>
  <c r="P546" i="7"/>
  <c r="J546" i="7"/>
  <c r="P545" i="7"/>
  <c r="L545" i="7"/>
  <c r="J545" i="7"/>
  <c r="J544" i="7"/>
  <c r="P544" i="7"/>
  <c r="L543" i="7"/>
  <c r="J543" i="7"/>
  <c r="M543" i="7"/>
  <c r="P542" i="7"/>
  <c r="J542" i="7"/>
  <c r="J541" i="7"/>
  <c r="J540" i="7"/>
  <c r="J539" i="7"/>
  <c r="P539" i="7"/>
  <c r="J538" i="7"/>
  <c r="P538" i="7"/>
  <c r="L537" i="7"/>
  <c r="M537" i="7"/>
  <c r="J537" i="7"/>
  <c r="J536" i="7"/>
  <c r="J535" i="7"/>
  <c r="P535" i="7"/>
  <c r="J534" i="7"/>
  <c r="P534" i="7"/>
  <c r="J533" i="7"/>
  <c r="J532" i="7"/>
  <c r="P531" i="7"/>
  <c r="J531" i="7"/>
  <c r="P530" i="7"/>
  <c r="J530" i="7"/>
  <c r="J529" i="7"/>
  <c r="L529" i="7"/>
  <c r="J528" i="7"/>
  <c r="P527" i="7"/>
  <c r="J527" i="7"/>
  <c r="P526" i="7"/>
  <c r="J526" i="7"/>
  <c r="J525" i="7"/>
  <c r="J524" i="7"/>
  <c r="P523" i="7"/>
  <c r="J523" i="7"/>
  <c r="P522" i="7"/>
  <c r="J522" i="7"/>
  <c r="M521" i="7"/>
  <c r="J521" i="7"/>
  <c r="L521" i="7"/>
  <c r="J520" i="7"/>
  <c r="J519" i="7"/>
  <c r="P518" i="7"/>
  <c r="J518" i="7"/>
  <c r="J517" i="7"/>
  <c r="J516" i="7"/>
  <c r="P515" i="7"/>
  <c r="J515" i="7"/>
  <c r="P514" i="7"/>
  <c r="J514" i="7"/>
  <c r="L512" i="7"/>
  <c r="J512" i="7"/>
  <c r="J511" i="7"/>
  <c r="J510" i="7"/>
  <c r="P510" i="7"/>
  <c r="J509" i="7"/>
  <c r="J508" i="7"/>
  <c r="J507" i="7"/>
  <c r="P506" i="7"/>
  <c r="J506" i="7"/>
  <c r="P505" i="7"/>
  <c r="J505" i="7"/>
  <c r="L504" i="7"/>
  <c r="J504" i="7"/>
  <c r="J503" i="7"/>
  <c r="J502" i="7"/>
  <c r="J501" i="7"/>
  <c r="J500" i="7"/>
  <c r="J499" i="7"/>
  <c r="J498" i="7"/>
  <c r="J497" i="7"/>
  <c r="P497" i="7"/>
  <c r="L496" i="7"/>
  <c r="M496" i="7"/>
  <c r="J496" i="7"/>
  <c r="J495" i="7"/>
  <c r="J494" i="7"/>
  <c r="P494" i="7"/>
  <c r="J493" i="7"/>
  <c r="J492" i="7"/>
  <c r="J491" i="7"/>
  <c r="J490" i="7"/>
  <c r="J489" i="7"/>
  <c r="J488" i="7"/>
  <c r="L488" i="7"/>
  <c r="M488" i="7"/>
  <c r="J487" i="7"/>
  <c r="P486" i="7"/>
  <c r="J486" i="7"/>
  <c r="J485" i="7"/>
  <c r="J484" i="7"/>
  <c r="J483" i="7"/>
  <c r="L482" i="7"/>
  <c r="J482" i="7"/>
  <c r="J481" i="7"/>
  <c r="L480" i="7"/>
  <c r="M480" i="7"/>
  <c r="J480" i="7"/>
  <c r="J479" i="7"/>
  <c r="L479" i="7"/>
  <c r="J478" i="7"/>
  <c r="P478" i="7"/>
  <c r="J477" i="7"/>
  <c r="J476" i="7"/>
  <c r="L476" i="7"/>
  <c r="J475" i="7"/>
  <c r="J474" i="7"/>
  <c r="P473" i="7"/>
  <c r="J473" i="7"/>
  <c r="J472" i="7"/>
  <c r="P471" i="7"/>
  <c r="J471" i="7"/>
  <c r="P470" i="7"/>
  <c r="J470" i="7"/>
  <c r="L469" i="7"/>
  <c r="M469" i="7"/>
  <c r="J469" i="7"/>
  <c r="L468" i="7"/>
  <c r="J468" i="7"/>
  <c r="J467" i="7"/>
  <c r="J466" i="7"/>
  <c r="J465" i="7"/>
  <c r="P465" i="7"/>
  <c r="L464" i="7"/>
  <c r="M464" i="7"/>
  <c r="J464" i="7"/>
  <c r="J463" i="7"/>
  <c r="L462" i="7"/>
  <c r="M462" i="7"/>
  <c r="J462" i="7"/>
  <c r="P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P429" i="7"/>
  <c r="J429" i="7"/>
  <c r="J428" i="7"/>
  <c r="J427" i="7"/>
  <c r="J426" i="7"/>
  <c r="J425" i="7"/>
  <c r="J424" i="7"/>
  <c r="J423" i="7"/>
  <c r="J422" i="7"/>
  <c r="L421" i="7"/>
  <c r="M421" i="7"/>
  <c r="J421" i="7"/>
  <c r="J420" i="7"/>
  <c r="J419" i="7"/>
  <c r="J418" i="7"/>
  <c r="J417" i="7"/>
  <c r="J416" i="7"/>
  <c r="J415" i="7"/>
  <c r="J414" i="7"/>
  <c r="L413" i="7"/>
  <c r="M413" i="7"/>
  <c r="J413" i="7"/>
  <c r="J412" i="7"/>
  <c r="J411" i="7"/>
  <c r="J410" i="7"/>
  <c r="J409" i="7"/>
  <c r="J408" i="7"/>
  <c r="J407" i="7"/>
  <c r="J406" i="7"/>
  <c r="L405" i="7"/>
  <c r="M405" i="7"/>
  <c r="J405" i="7"/>
  <c r="J404" i="7"/>
  <c r="J403" i="7"/>
  <c r="J402" i="7"/>
  <c r="J401" i="7"/>
  <c r="J400" i="7"/>
  <c r="J399" i="7"/>
  <c r="J398" i="7"/>
  <c r="J397" i="7"/>
  <c r="J396" i="7"/>
  <c r="J395" i="7"/>
  <c r="J394" i="7"/>
  <c r="J393" i="7"/>
  <c r="J392" i="7"/>
  <c r="J391" i="7"/>
  <c r="J390" i="7"/>
  <c r="P389" i="7"/>
  <c r="J389" i="7"/>
  <c r="P388" i="7"/>
  <c r="J388" i="7"/>
  <c r="J387" i="7"/>
  <c r="J386" i="7"/>
  <c r="J385" i="7"/>
  <c r="J384" i="7"/>
  <c r="J383" i="7"/>
  <c r="J382" i="7"/>
  <c r="P381" i="7"/>
  <c r="J381" i="7"/>
  <c r="P380" i="7"/>
  <c r="J380" i="7"/>
  <c r="J379" i="7"/>
  <c r="J378" i="7"/>
  <c r="J377" i="7"/>
  <c r="J376" i="7"/>
  <c r="J375" i="7"/>
  <c r="J374" i="7"/>
  <c r="P373" i="7"/>
  <c r="J373" i="7"/>
  <c r="P372" i="7"/>
  <c r="J372" i="7"/>
  <c r="J371" i="7"/>
  <c r="J370" i="7"/>
  <c r="J369" i="7"/>
  <c r="J368" i="7"/>
  <c r="J367" i="7"/>
  <c r="J366" i="7"/>
  <c r="P365" i="7"/>
  <c r="J365" i="7"/>
  <c r="P364" i="7"/>
  <c r="J364" i="7"/>
  <c r="J363" i="7"/>
  <c r="J362" i="7"/>
  <c r="P361" i="7"/>
  <c r="J361" i="7"/>
  <c r="P360" i="7"/>
  <c r="J360" i="7"/>
  <c r="J359" i="7"/>
  <c r="J358" i="7"/>
  <c r="P357" i="7"/>
  <c r="J357" i="7"/>
  <c r="P356" i="7"/>
  <c r="J356" i="7"/>
  <c r="P355" i="7"/>
  <c r="J355" i="7"/>
  <c r="J354" i="7"/>
  <c r="P353" i="7"/>
  <c r="J353" i="7"/>
  <c r="P352" i="7"/>
  <c r="J352" i="7"/>
  <c r="P351" i="7"/>
  <c r="M351" i="7"/>
  <c r="J351" i="7"/>
  <c r="L351" i="7"/>
  <c r="J350" i="7"/>
  <c r="J349" i="7"/>
  <c r="P348" i="7"/>
  <c r="J348" i="7"/>
  <c r="J347" i="7"/>
  <c r="J346" i="7"/>
  <c r="P346" i="7"/>
  <c r="P345" i="7"/>
  <c r="J345" i="7"/>
  <c r="P344" i="7"/>
  <c r="J344" i="7"/>
  <c r="P343" i="7"/>
  <c r="J343" i="7"/>
  <c r="J342" i="7"/>
  <c r="J341" i="7"/>
  <c r="P340" i="7"/>
  <c r="J340" i="7"/>
  <c r="P339" i="7"/>
  <c r="J339" i="7"/>
  <c r="L339" i="7"/>
  <c r="J338" i="7"/>
  <c r="J337" i="7"/>
  <c r="P336" i="7"/>
  <c r="J336" i="7"/>
  <c r="P335" i="7"/>
  <c r="J335" i="7"/>
  <c r="P334" i="7"/>
  <c r="J334" i="7"/>
  <c r="J333" i="7"/>
  <c r="J332" i="7"/>
  <c r="P331" i="7"/>
  <c r="J331" i="7"/>
  <c r="P330" i="7"/>
  <c r="J330" i="7"/>
  <c r="P329" i="7"/>
  <c r="J329" i="7"/>
  <c r="J327" i="7"/>
  <c r="P326" i="7"/>
  <c r="J326" i="7"/>
  <c r="P325" i="7"/>
  <c r="J325" i="7"/>
  <c r="J324" i="7"/>
  <c r="J323" i="7"/>
  <c r="P322" i="7"/>
  <c r="J322" i="7"/>
  <c r="P321" i="7"/>
  <c r="J321" i="7"/>
  <c r="P320" i="7"/>
  <c r="J320" i="7"/>
  <c r="J319" i="7"/>
  <c r="P318" i="7"/>
  <c r="J318" i="7"/>
  <c r="P317" i="7"/>
  <c r="J317" i="7"/>
  <c r="J316" i="7"/>
  <c r="J315" i="7"/>
  <c r="P314" i="7"/>
  <c r="J314" i="7"/>
  <c r="P313" i="7"/>
  <c r="J313" i="7"/>
  <c r="P312" i="7"/>
  <c r="J312" i="7"/>
  <c r="J311" i="7"/>
  <c r="P310" i="7"/>
  <c r="J310" i="7"/>
  <c r="P309" i="7"/>
  <c r="J309" i="7"/>
  <c r="P308" i="7"/>
  <c r="J308" i="7"/>
  <c r="L308" i="7"/>
  <c r="J307" i="7"/>
  <c r="J306" i="7"/>
  <c r="P305" i="7"/>
  <c r="J305" i="7"/>
  <c r="P304" i="7"/>
  <c r="J304" i="7"/>
  <c r="J303" i="7"/>
  <c r="P302" i="7"/>
  <c r="J302" i="7"/>
  <c r="P301" i="7"/>
  <c r="J301" i="7"/>
  <c r="P300" i="7"/>
  <c r="J300" i="7"/>
  <c r="L300" i="7"/>
  <c r="J299" i="7"/>
  <c r="J298" i="7"/>
  <c r="P297" i="7"/>
  <c r="J297" i="7"/>
  <c r="P296" i="7"/>
  <c r="M296" i="7"/>
  <c r="J296" i="7"/>
  <c r="L296" i="7"/>
  <c r="J295" i="7"/>
  <c r="J294" i="7"/>
  <c r="P293" i="7"/>
  <c r="J293" i="7"/>
  <c r="P292" i="7"/>
  <c r="J292" i="7"/>
  <c r="L292" i="7"/>
  <c r="J291" i="7"/>
  <c r="J290" i="7"/>
  <c r="P289" i="7"/>
  <c r="J289" i="7"/>
  <c r="P288" i="7"/>
  <c r="J288" i="7"/>
  <c r="J287" i="7"/>
  <c r="J286" i="7"/>
  <c r="J285" i="7"/>
  <c r="P284" i="7"/>
  <c r="J284" i="7"/>
  <c r="P283" i="7"/>
  <c r="J283" i="7"/>
  <c r="J282" i="7"/>
  <c r="J281" i="7"/>
  <c r="P280" i="7"/>
  <c r="J280" i="7"/>
  <c r="J279" i="7"/>
  <c r="J278" i="7"/>
  <c r="J277" i="7"/>
  <c r="P276" i="7"/>
  <c r="J276" i="7"/>
  <c r="P275" i="7"/>
  <c r="J275" i="7"/>
  <c r="L274" i="7"/>
  <c r="M274" i="7"/>
  <c r="J274" i="7"/>
  <c r="J273" i="7"/>
  <c r="J272" i="7"/>
  <c r="P271" i="7"/>
  <c r="J271" i="7"/>
  <c r="P270" i="7"/>
  <c r="L270" i="7"/>
  <c r="M270" i="7"/>
  <c r="J270" i="7"/>
  <c r="J269" i="7"/>
  <c r="L268" i="7"/>
  <c r="M268" i="7"/>
  <c r="J268" i="7"/>
  <c r="P267" i="7"/>
  <c r="J267" i="7"/>
  <c r="J266" i="7"/>
  <c r="J265" i="7"/>
  <c r="J264" i="7"/>
  <c r="P263" i="7"/>
  <c r="J263" i="7"/>
  <c r="P262" i="7"/>
  <c r="L262" i="7"/>
  <c r="M262" i="7"/>
  <c r="J262" i="7"/>
  <c r="L261" i="7"/>
  <c r="M261" i="7"/>
  <c r="J261" i="7"/>
  <c r="L260" i="7"/>
  <c r="M260" i="7"/>
  <c r="J260" i="7"/>
  <c r="P259" i="7"/>
  <c r="J259" i="7"/>
  <c r="P258" i="7"/>
  <c r="J258" i="7"/>
  <c r="J257" i="7"/>
  <c r="J256" i="7"/>
  <c r="J255" i="7"/>
  <c r="P254" i="7"/>
  <c r="L254" i="7"/>
  <c r="M254" i="7"/>
  <c r="J254" i="7"/>
  <c r="J253" i="7"/>
  <c r="L252" i="7"/>
  <c r="M252" i="7"/>
  <c r="J252" i="7"/>
  <c r="P251" i="7"/>
  <c r="J251" i="7"/>
  <c r="J250" i="7"/>
  <c r="J249" i="7"/>
  <c r="P249" i="7"/>
  <c r="J248" i="7"/>
  <c r="P247" i="7"/>
  <c r="J247" i="7"/>
  <c r="P246" i="7"/>
  <c r="L246" i="7"/>
  <c r="M246" i="7"/>
  <c r="J246" i="7"/>
  <c r="J245" i="7"/>
  <c r="L244" i="7"/>
  <c r="M244" i="7"/>
  <c r="J244" i="7"/>
  <c r="J243" i="7"/>
  <c r="P242" i="7"/>
  <c r="J242" i="7"/>
  <c r="L241" i="7"/>
  <c r="J241" i="7"/>
  <c r="L240" i="7"/>
  <c r="M240" i="7"/>
  <c r="J240" i="7"/>
  <c r="J239" i="7"/>
  <c r="J238" i="7"/>
  <c r="L238" i="7"/>
  <c r="P237" i="7"/>
  <c r="J237" i="7"/>
  <c r="J236" i="7"/>
  <c r="J235" i="7"/>
  <c r="J234" i="7"/>
  <c r="P233" i="7"/>
  <c r="L233" i="7"/>
  <c r="J233" i="7"/>
  <c r="P232" i="7"/>
  <c r="J232" i="7"/>
  <c r="J231" i="7"/>
  <c r="L230" i="7"/>
  <c r="J230" i="7"/>
  <c r="L229" i="7"/>
  <c r="M229" i="7"/>
  <c r="J229" i="7"/>
  <c r="L228" i="7"/>
  <c r="J228" i="7"/>
  <c r="J227" i="7"/>
  <c r="P226" i="7"/>
  <c r="L226" i="7"/>
  <c r="J226" i="7"/>
  <c r="P225" i="7"/>
  <c r="J225" i="7"/>
  <c r="J224" i="7"/>
  <c r="J223" i="7"/>
  <c r="P222" i="7"/>
  <c r="L222" i="7"/>
  <c r="M222" i="7"/>
  <c r="J222" i="7"/>
  <c r="J221" i="7"/>
  <c r="L220" i="7"/>
  <c r="M220" i="7"/>
  <c r="J220" i="7"/>
  <c r="J219" i="7"/>
  <c r="L218" i="7"/>
  <c r="M218" i="7"/>
  <c r="J218" i="7"/>
  <c r="P218" i="7"/>
  <c r="J217" i="7"/>
  <c r="P217" i="7"/>
  <c r="J216" i="7"/>
  <c r="J215" i="7"/>
  <c r="P214" i="7"/>
  <c r="J214" i="7"/>
  <c r="L214" i="7"/>
  <c r="J213" i="7"/>
  <c r="P212" i="7"/>
  <c r="M212" i="7"/>
  <c r="J212" i="7"/>
  <c r="L212" i="7"/>
  <c r="J211" i="7"/>
  <c r="J210" i="7"/>
  <c r="J209" i="7"/>
  <c r="P208" i="7"/>
  <c r="J208" i="7"/>
  <c r="L207" i="7"/>
  <c r="J207" i="7"/>
  <c r="P206" i="7"/>
  <c r="J206" i="7"/>
  <c r="J205" i="7"/>
  <c r="J204" i="7"/>
  <c r="J203" i="7"/>
  <c r="L202" i="7"/>
  <c r="M202" i="7"/>
  <c r="J202" i="7"/>
  <c r="P202" i="7"/>
  <c r="J201" i="7"/>
  <c r="J200" i="7"/>
  <c r="L200" i="7"/>
  <c r="J199" i="7"/>
  <c r="L199" i="7"/>
  <c r="J198" i="7"/>
  <c r="P197" i="7"/>
  <c r="J197" i="7"/>
  <c r="P196" i="7"/>
  <c r="J196" i="7"/>
  <c r="L196" i="7"/>
  <c r="P195" i="7"/>
  <c r="J195" i="7"/>
  <c r="J194" i="7"/>
  <c r="J193" i="7"/>
  <c r="P192" i="7"/>
  <c r="L192" i="7"/>
  <c r="J192" i="7"/>
  <c r="J191" i="7"/>
  <c r="J190" i="7"/>
  <c r="P189" i="7"/>
  <c r="J189" i="7"/>
  <c r="P188" i="7"/>
  <c r="L188" i="7"/>
  <c r="M188" i="7"/>
  <c r="J188" i="7"/>
  <c r="J187" i="7"/>
  <c r="P186" i="7"/>
  <c r="J186" i="7"/>
  <c r="P185" i="7"/>
  <c r="J185" i="7"/>
  <c r="P184" i="7"/>
  <c r="J184" i="7"/>
  <c r="L183" i="7"/>
  <c r="M183" i="7"/>
  <c r="J183" i="7"/>
  <c r="J182" i="7"/>
  <c r="J181" i="7"/>
  <c r="P181" i="7"/>
  <c r="P180" i="7"/>
  <c r="L180" i="7"/>
  <c r="J180" i="7"/>
  <c r="J179" i="7"/>
  <c r="J178" i="7"/>
  <c r="J177" i="7"/>
  <c r="P176" i="7"/>
  <c r="J176" i="7"/>
  <c r="P174" i="7"/>
  <c r="J174" i="7"/>
  <c r="J173" i="7"/>
  <c r="P173" i="7"/>
  <c r="J172" i="7"/>
  <c r="P172" i="7"/>
  <c r="L171" i="7"/>
  <c r="J171" i="7"/>
  <c r="P171" i="7"/>
  <c r="J170" i="7"/>
  <c r="J169" i="7"/>
  <c r="P168" i="7"/>
  <c r="J168" i="7"/>
  <c r="P167" i="7"/>
  <c r="J167" i="7"/>
  <c r="J166" i="7"/>
  <c r="J165" i="7"/>
  <c r="J164" i="7"/>
  <c r="P163" i="7"/>
  <c r="J163" i="7"/>
  <c r="L163" i="7"/>
  <c r="P162" i="7"/>
  <c r="J162" i="7"/>
  <c r="J161" i="7"/>
  <c r="J160" i="7"/>
  <c r="J159" i="7"/>
  <c r="J158" i="7"/>
  <c r="L158" i="7"/>
  <c r="J157" i="7"/>
  <c r="P156" i="7"/>
  <c r="J156" i="7"/>
  <c r="P155" i="7"/>
  <c r="J155" i="7"/>
  <c r="J154" i="7"/>
  <c r="J153" i="7"/>
  <c r="P153" i="7"/>
  <c r="J152" i="7"/>
  <c r="J151" i="7"/>
  <c r="L151" i="7"/>
  <c r="J150" i="7"/>
  <c r="J149" i="7"/>
  <c r="P148" i="7"/>
  <c r="J148" i="7"/>
  <c r="P147" i="7"/>
  <c r="J147" i="7"/>
  <c r="L147" i="7"/>
  <c r="P146" i="7"/>
  <c r="J146" i="7"/>
  <c r="P145" i="7"/>
  <c r="J145" i="7"/>
  <c r="J144" i="7"/>
  <c r="P143" i="7"/>
  <c r="L143" i="7"/>
  <c r="M143" i="7"/>
  <c r="J143" i="7"/>
  <c r="P142" i="7"/>
  <c r="J142" i="7"/>
  <c r="J141" i="7"/>
  <c r="J140" i="7"/>
  <c r="J139" i="7"/>
  <c r="J138" i="7"/>
  <c r="J137" i="7"/>
  <c r="L136" i="7"/>
  <c r="M136" i="7"/>
  <c r="J136" i="7"/>
  <c r="P135" i="7"/>
  <c r="J135" i="7"/>
  <c r="J134" i="7"/>
  <c r="J133" i="7"/>
  <c r="J132" i="7"/>
  <c r="P131" i="7"/>
  <c r="J131" i="7"/>
  <c r="L131" i="7"/>
  <c r="M131" i="7"/>
  <c r="J130" i="7"/>
  <c r="J129" i="7"/>
  <c r="P129" i="7"/>
  <c r="J128" i="7"/>
  <c r="P127" i="7"/>
  <c r="J127" i="7"/>
  <c r="L127" i="7"/>
  <c r="P126" i="7"/>
  <c r="J126" i="7"/>
  <c r="P125" i="7"/>
  <c r="J125" i="7"/>
  <c r="P124" i="7"/>
  <c r="J124" i="7"/>
  <c r="P123" i="7"/>
  <c r="J123" i="7"/>
  <c r="L123" i="7"/>
  <c r="M123" i="7"/>
  <c r="J122" i="7"/>
  <c r="J121" i="7"/>
  <c r="J120" i="7"/>
  <c r="J119" i="7"/>
  <c r="L119" i="7"/>
  <c r="M119" i="7"/>
  <c r="J118" i="7"/>
  <c r="P117" i="7"/>
  <c r="J117" i="7"/>
  <c r="J116" i="7"/>
  <c r="J115" i="7"/>
  <c r="L115" i="7"/>
  <c r="J114" i="7"/>
  <c r="P113" i="7"/>
  <c r="J113" i="7"/>
  <c r="J112" i="7"/>
  <c r="J111" i="7"/>
  <c r="P111" i="7"/>
  <c r="J110" i="7"/>
  <c r="P110" i="7"/>
  <c r="J109" i="7"/>
  <c r="P109" i="7"/>
  <c r="J108" i="7"/>
  <c r="P108" i="7"/>
  <c r="J107" i="7"/>
  <c r="J106" i="7"/>
  <c r="P105" i="7"/>
  <c r="J105" i="7"/>
  <c r="J104" i="7"/>
  <c r="J103" i="7"/>
  <c r="P103" i="7"/>
  <c r="J102" i="7"/>
  <c r="J101" i="7"/>
  <c r="J100" i="7"/>
  <c r="P100" i="7"/>
  <c r="J99" i="7"/>
  <c r="P99" i="7"/>
  <c r="J98" i="7"/>
  <c r="L98" i="7"/>
  <c r="J97" i="7"/>
  <c r="J96" i="7"/>
  <c r="L95" i="7"/>
  <c r="J95" i="7"/>
  <c r="J94" i="7"/>
  <c r="J93" i="7"/>
  <c r="P93" i="7"/>
  <c r="J92" i="7"/>
  <c r="J91" i="7"/>
  <c r="J90" i="7"/>
  <c r="P89" i="7"/>
  <c r="J89" i="7"/>
  <c r="J88" i="7"/>
  <c r="J87" i="7"/>
  <c r="P87" i="7"/>
  <c r="J86" i="7"/>
  <c r="J85" i="7"/>
  <c r="J84" i="7"/>
  <c r="P84" i="7"/>
  <c r="J83" i="7"/>
  <c r="P82" i="7"/>
  <c r="J82" i="7"/>
  <c r="J81" i="7"/>
  <c r="J80" i="7"/>
  <c r="J79" i="7"/>
  <c r="L78" i="7"/>
  <c r="J78" i="7"/>
  <c r="J77" i="7"/>
  <c r="P77" i="7"/>
  <c r="J76" i="7"/>
  <c r="P75" i="7"/>
  <c r="J75" i="7"/>
  <c r="L74" i="7"/>
  <c r="M74" i="7"/>
  <c r="J74" i="7"/>
  <c r="P73" i="7"/>
  <c r="L73" i="7"/>
  <c r="J73" i="7"/>
  <c r="J72" i="7"/>
  <c r="J71" i="7"/>
  <c r="J70" i="7"/>
  <c r="L70" i="7"/>
  <c r="J69" i="7"/>
  <c r="P68" i="7"/>
  <c r="J68" i="7"/>
  <c r="P66" i="7"/>
  <c r="J66" i="7"/>
  <c r="J65" i="7"/>
  <c r="P65" i="7"/>
  <c r="J64" i="7"/>
  <c r="J63" i="7"/>
  <c r="J62" i="7"/>
  <c r="J61" i="7"/>
  <c r="L61" i="7"/>
  <c r="J60" i="7"/>
  <c r="P60" i="7"/>
  <c r="J59" i="7"/>
  <c r="P59" i="7"/>
  <c r="J58" i="7"/>
  <c r="P58" i="7"/>
  <c r="J57" i="7"/>
  <c r="P56" i="7"/>
  <c r="J56" i="7"/>
  <c r="P55" i="7"/>
  <c r="J55" i="7"/>
  <c r="L54" i="7"/>
  <c r="J54" i="7"/>
  <c r="J53" i="7"/>
  <c r="J52" i="7"/>
  <c r="J51" i="7"/>
  <c r="P50" i="7"/>
  <c r="J50" i="7"/>
  <c r="L50" i="7"/>
  <c r="J49" i="7"/>
  <c r="P48" i="7"/>
  <c r="J48" i="7"/>
  <c r="P47" i="7"/>
  <c r="J47" i="7"/>
  <c r="J46" i="7"/>
  <c r="P46" i="7"/>
  <c r="J45" i="7"/>
  <c r="P44" i="7"/>
  <c r="J44" i="7"/>
  <c r="J43" i="7"/>
  <c r="P42" i="7"/>
  <c r="J42" i="7"/>
  <c r="J41" i="7"/>
  <c r="J40" i="7"/>
  <c r="J39" i="7"/>
  <c r="J38" i="7"/>
  <c r="P37" i="7"/>
  <c r="J37" i="7"/>
  <c r="P36" i="7"/>
  <c r="J36" i="7"/>
  <c r="L36" i="7"/>
  <c r="J35" i="7"/>
  <c r="L34" i="7"/>
  <c r="J34" i="7"/>
  <c r="J33" i="7"/>
  <c r="J32" i="7"/>
  <c r="P32" i="7"/>
  <c r="P31" i="7"/>
  <c r="J31" i="7"/>
  <c r="J30" i="7"/>
  <c r="B27" i="1"/>
  <c r="P29" i="7"/>
  <c r="J29" i="7"/>
  <c r="P28" i="7"/>
  <c r="J28" i="7"/>
  <c r="J27" i="7"/>
  <c r="J26" i="7"/>
  <c r="P26" i="7"/>
  <c r="J25" i="7"/>
  <c r="J24" i="7"/>
  <c r="P23" i="7"/>
  <c r="J23" i="7"/>
  <c r="P22" i="7"/>
  <c r="J22" i="7"/>
  <c r="J21" i="7"/>
  <c r="P20" i="7"/>
  <c r="L20" i="7"/>
  <c r="J20" i="7"/>
  <c r="J19" i="7"/>
  <c r="L18" i="7"/>
  <c r="J18" i="7"/>
  <c r="J17" i="7"/>
  <c r="J16" i="7"/>
  <c r="P15" i="7"/>
  <c r="J15" i="7"/>
  <c r="J14" i="7"/>
  <c r="J13" i="7"/>
  <c r="J12" i="7"/>
  <c r="P12" i="7"/>
  <c r="J11" i="7"/>
  <c r="P10" i="7"/>
  <c r="J10" i="7"/>
  <c r="J8" i="7"/>
  <c r="J7" i="7"/>
  <c r="P7" i="7"/>
  <c r="J6" i="7"/>
  <c r="L6" i="7"/>
  <c r="P5" i="7"/>
  <c r="J5" i="7"/>
  <c r="J4" i="7"/>
  <c r="P3" i="7"/>
  <c r="J3" i="7"/>
  <c r="M6" i="7"/>
  <c r="L155" i="7"/>
  <c r="L167" i="7"/>
  <c r="L176" i="7"/>
  <c r="L8" i="7"/>
  <c r="P14" i="7"/>
  <c r="P18" i="7"/>
  <c r="P34" i="7"/>
  <c r="P38" i="7"/>
  <c r="P54" i="7"/>
  <c r="P76" i="7"/>
  <c r="L79" i="7"/>
  <c r="P92" i="7"/>
  <c r="P116" i="7"/>
  <c r="L118" i="7"/>
  <c r="M118" i="7"/>
  <c r="P121" i="7"/>
  <c r="P141" i="7"/>
  <c r="P158" i="7"/>
  <c r="P179" i="7"/>
  <c r="P191" i="7"/>
  <c r="P216" i="7"/>
  <c r="P224" i="7"/>
  <c r="L278" i="7"/>
  <c r="M278" i="7"/>
  <c r="L286" i="7"/>
  <c r="M286" i="7"/>
  <c r="P287" i="7"/>
  <c r="L290" i="7"/>
  <c r="M290" i="7"/>
  <c r="P291" i="7"/>
  <c r="L294" i="7"/>
  <c r="M294" i="7"/>
  <c r="P295" i="7"/>
  <c r="L298" i="7"/>
  <c r="M298" i="7"/>
  <c r="P299" i="7"/>
  <c r="L302" i="7"/>
  <c r="M302" i="7"/>
  <c r="P303" i="7"/>
  <c r="L306" i="7"/>
  <c r="M306" i="7"/>
  <c r="P307" i="7"/>
  <c r="L310" i="7"/>
  <c r="M310" i="7"/>
  <c r="L337" i="7"/>
  <c r="M337" i="7"/>
  <c r="P338" i="7"/>
  <c r="L341" i="7"/>
  <c r="M341" i="7"/>
  <c r="P342" i="7"/>
  <c r="L345" i="7"/>
  <c r="M345" i="7"/>
  <c r="L349" i="7"/>
  <c r="M349" i="7"/>
  <c r="P350" i="7"/>
  <c r="P363" i="7"/>
  <c r="P367" i="7"/>
  <c r="P391" i="7"/>
  <c r="P4" i="7"/>
  <c r="P13" i="7"/>
  <c r="P45" i="7"/>
  <c r="P79" i="7"/>
  <c r="P91" i="7"/>
  <c r="P95" i="7"/>
  <c r="P107" i="7"/>
  <c r="P132" i="7"/>
  <c r="P157" i="7"/>
  <c r="P169" i="7"/>
  <c r="P190" i="7"/>
  <c r="P207" i="7"/>
  <c r="P241" i="7"/>
  <c r="P253" i="7"/>
  <c r="P257" i="7"/>
  <c r="P261" i="7"/>
  <c r="P265" i="7"/>
  <c r="P269" i="7"/>
  <c r="P274" i="7"/>
  <c r="P278" i="7"/>
  <c r="P286" i="7"/>
  <c r="P781" i="7"/>
  <c r="P798" i="7"/>
  <c r="P806" i="7"/>
  <c r="P5" i="8"/>
  <c r="L8" i="8"/>
  <c r="P9" i="8"/>
  <c r="L12" i="8"/>
  <c r="M12" i="8"/>
  <c r="P13" i="8"/>
  <c r="P18" i="8"/>
  <c r="P23" i="8"/>
  <c r="P27" i="8"/>
  <c r="P31" i="8"/>
  <c r="P35" i="8"/>
  <c r="P39" i="8"/>
  <c r="P44" i="8"/>
  <c r="P48" i="8"/>
  <c r="L57" i="8"/>
  <c r="M57" i="8"/>
  <c r="P59" i="8"/>
  <c r="P65" i="8"/>
  <c r="L68" i="8"/>
  <c r="M68" i="8"/>
  <c r="P69" i="8"/>
  <c r="P78" i="8"/>
  <c r="L140" i="8"/>
  <c r="L153" i="8"/>
  <c r="M153" i="8"/>
  <c r="P375" i="7"/>
  <c r="P379" i="7"/>
  <c r="P383" i="7"/>
  <c r="P387" i="7"/>
  <c r="P464" i="7"/>
  <c r="P468" i="7"/>
  <c r="P472" i="7"/>
  <c r="P476" i="7"/>
  <c r="P480" i="7"/>
  <c r="P484" i="7"/>
  <c r="P488" i="7"/>
  <c r="P492" i="7"/>
  <c r="P496" i="7"/>
  <c r="P500" i="7"/>
  <c r="P504" i="7"/>
  <c r="P512" i="7"/>
  <c r="P521" i="7"/>
  <c r="P529" i="7"/>
  <c r="P537" i="7"/>
  <c r="L551" i="7"/>
  <c r="M551" i="7"/>
  <c r="P552" i="7"/>
  <c r="P556" i="7"/>
  <c r="L559" i="7"/>
  <c r="M559" i="7"/>
  <c r="P560" i="7"/>
  <c r="P564" i="7"/>
  <c r="L567" i="7"/>
  <c r="M567" i="7"/>
  <c r="P568" i="7"/>
  <c r="P572" i="7"/>
  <c r="P576" i="7"/>
  <c r="P580" i="7"/>
  <c r="L583" i="7"/>
  <c r="M583" i="7"/>
  <c r="P584" i="7"/>
  <c r="P588" i="7"/>
  <c r="L591" i="7"/>
  <c r="M591" i="7"/>
  <c r="P592" i="7"/>
  <c r="P600" i="7"/>
  <c r="L603" i="7"/>
  <c r="M603" i="7"/>
  <c r="P604" i="7"/>
  <c r="P618" i="7"/>
  <c r="P622" i="7"/>
  <c r="P630" i="7"/>
  <c r="P639" i="7"/>
  <c r="P647" i="7"/>
  <c r="P656" i="7"/>
  <c r="P664" i="7"/>
  <c r="P680" i="7"/>
  <c r="P684" i="7"/>
  <c r="L691" i="7"/>
  <c r="M691" i="7"/>
  <c r="L703" i="7"/>
  <c r="M703" i="7"/>
  <c r="L707" i="7"/>
  <c r="M707" i="7"/>
  <c r="P708" i="7"/>
  <c r="L711" i="7"/>
  <c r="M711" i="7"/>
  <c r="P712" i="7"/>
  <c r="P716" i="7"/>
  <c r="P720" i="7"/>
  <c r="L727" i="7"/>
  <c r="M727" i="7"/>
  <c r="L735" i="7"/>
  <c r="M735" i="7"/>
  <c r="L739" i="7"/>
  <c r="M739" i="7"/>
  <c r="L743" i="7"/>
  <c r="M743" i="7"/>
  <c r="L747" i="7"/>
  <c r="M747" i="7"/>
  <c r="P748" i="7"/>
  <c r="L751" i="7"/>
  <c r="M751" i="7"/>
  <c r="P752" i="7"/>
  <c r="L755" i="7"/>
  <c r="M755" i="7"/>
  <c r="P756" i="7"/>
  <c r="L760" i="7"/>
  <c r="M760" i="7"/>
  <c r="P764" i="7"/>
  <c r="L768" i="7"/>
  <c r="M768" i="7"/>
  <c r="P769" i="7"/>
  <c r="L772" i="7"/>
  <c r="M772" i="7"/>
  <c r="P774" i="7"/>
  <c r="L778" i="7"/>
  <c r="M778" i="7"/>
  <c r="P779" i="7"/>
  <c r="L795" i="7"/>
  <c r="M795" i="7"/>
  <c r="L803" i="7"/>
  <c r="M803" i="7"/>
  <c r="L816" i="7"/>
  <c r="L824" i="7"/>
  <c r="P234" i="7"/>
  <c r="M238" i="7"/>
  <c r="P240" i="7"/>
  <c r="P252" i="7"/>
  <c r="P256" i="7"/>
  <c r="P260" i="7"/>
  <c r="P264" i="7"/>
  <c r="P268" i="7"/>
  <c r="L272" i="7"/>
  <c r="M272" i="7"/>
  <c r="P273" i="7"/>
  <c r="L276" i="7"/>
  <c r="M276" i="7"/>
  <c r="P277" i="7"/>
  <c r="L280" i="7"/>
  <c r="M280" i="7"/>
  <c r="P281" i="7"/>
  <c r="L284" i="7"/>
  <c r="M284" i="7"/>
  <c r="P285" i="7"/>
  <c r="P290" i="7"/>
  <c r="P294" i="7"/>
  <c r="P298" i="7"/>
  <c r="P306" i="7"/>
  <c r="P311" i="7"/>
  <c r="L314" i="7"/>
  <c r="M314" i="7"/>
  <c r="P315" i="7"/>
  <c r="L318" i="7"/>
  <c r="M318" i="7"/>
  <c r="P319" i="7"/>
  <c r="L322" i="7"/>
  <c r="M322" i="7"/>
  <c r="P323" i="7"/>
  <c r="L326" i="7"/>
  <c r="M326" i="7"/>
  <c r="P327" i="7"/>
  <c r="L331" i="7"/>
  <c r="M331" i="7"/>
  <c r="P332" i="7"/>
  <c r="L335" i="7"/>
  <c r="M335" i="7"/>
  <c r="P337" i="7"/>
  <c r="P341" i="7"/>
  <c r="P349" i="7"/>
  <c r="L353" i="7"/>
  <c r="M353" i="7"/>
  <c r="P354" i="7"/>
  <c r="L357" i="7"/>
  <c r="M357" i="7"/>
  <c r="P358" i="7"/>
  <c r="L361" i="7"/>
  <c r="M361" i="7"/>
  <c r="P362" i="7"/>
  <c r="L365" i="7"/>
  <c r="M365" i="7"/>
  <c r="P366" i="7"/>
  <c r="P374" i="7"/>
  <c r="P382" i="7"/>
  <c r="P390" i="7"/>
  <c r="P393" i="7"/>
  <c r="P397" i="7"/>
  <c r="P401" i="7"/>
  <c r="P405" i="7"/>
  <c r="P409" i="7"/>
  <c r="P413" i="7"/>
  <c r="P417" i="7"/>
  <c r="P421" i="7"/>
  <c r="P425" i="7"/>
  <c r="P433" i="7"/>
  <c r="P437" i="7"/>
  <c r="P441" i="7"/>
  <c r="P445" i="7"/>
  <c r="P449" i="7"/>
  <c r="P453" i="7"/>
  <c r="P457" i="7"/>
  <c r="P463" i="7"/>
  <c r="L466" i="7"/>
  <c r="M466" i="7"/>
  <c r="L470" i="7"/>
  <c r="M470" i="7"/>
  <c r="L474" i="7"/>
  <c r="M474" i="7"/>
  <c r="L478" i="7"/>
  <c r="M478" i="7"/>
  <c r="M482" i="7"/>
  <c r="L486" i="7"/>
  <c r="M486" i="7"/>
  <c r="L519" i="7"/>
  <c r="M519" i="7"/>
  <c r="P520" i="7"/>
  <c r="P524" i="7"/>
  <c r="L527" i="7"/>
  <c r="M527" i="7"/>
  <c r="P528" i="7"/>
  <c r="L535" i="7"/>
  <c r="M535" i="7"/>
  <c r="P536" i="7"/>
  <c r="P540" i="7"/>
  <c r="P547" i="7"/>
  <c r="P551" i="7"/>
  <c r="P555" i="7"/>
  <c r="P559" i="7"/>
  <c r="P563" i="7"/>
  <c r="P567" i="7"/>
  <c r="P571" i="7"/>
  <c r="P575" i="7"/>
  <c r="P579" i="7"/>
  <c r="P583" i="7"/>
  <c r="P587" i="7"/>
  <c r="P591" i="7"/>
  <c r="P599" i="7"/>
  <c r="P603" i="7"/>
  <c r="L607" i="7"/>
  <c r="M607" i="7"/>
  <c r="P608" i="7"/>
  <c r="P617" i="7"/>
  <c r="L620" i="7"/>
  <c r="M620" i="7"/>
  <c r="P621" i="7"/>
  <c r="M637" i="7"/>
  <c r="P638" i="7"/>
  <c r="P642" i="7"/>
  <c r="P651" i="7"/>
  <c r="L654" i="7"/>
  <c r="M654" i="7"/>
  <c r="P655" i="7"/>
  <c r="L658" i="7"/>
  <c r="M658" i="7"/>
  <c r="L662" i="7"/>
  <c r="M662" i="7"/>
  <c r="P663" i="7"/>
  <c r="P667" i="7"/>
  <c r="L670" i="7"/>
  <c r="M670" i="7"/>
  <c r="P671" i="7"/>
  <c r="P675" i="7"/>
  <c r="P683" i="7"/>
  <c r="P691" i="7"/>
  <c r="P703" i="7"/>
  <c r="P707" i="7"/>
  <c r="P711" i="7"/>
  <c r="P713" i="7"/>
  <c r="P715" i="7"/>
  <c r="P719" i="7"/>
  <c r="P725" i="7"/>
  <c r="P729" i="7"/>
  <c r="P731" i="7"/>
  <c r="P737" i="7"/>
  <c r="P747" i="7"/>
  <c r="P751" i="7"/>
  <c r="P755" i="7"/>
  <c r="P760" i="7"/>
  <c r="P768" i="7"/>
  <c r="P772" i="7"/>
  <c r="P778" i="7"/>
  <c r="P782" i="7"/>
  <c r="P786" i="7"/>
  <c r="P790" i="7"/>
  <c r="P795" i="7"/>
  <c r="P799" i="7"/>
  <c r="P803" i="7"/>
  <c r="P807" i="7"/>
  <c r="L792" i="7"/>
  <c r="L67" i="7"/>
  <c r="L9" i="7"/>
  <c r="P6" i="8"/>
  <c r="P14" i="8"/>
  <c r="L18" i="8"/>
  <c r="M18" i="8"/>
  <c r="P19" i="8"/>
  <c r="L23" i="8"/>
  <c r="M23" i="8"/>
  <c r="P24" i="8"/>
  <c r="P28" i="8"/>
  <c r="P32" i="8"/>
  <c r="L35" i="8"/>
  <c r="M35" i="8"/>
  <c r="P36" i="8"/>
  <c r="L39" i="8"/>
  <c r="M39" i="8"/>
  <c r="P41" i="8"/>
  <c r="L44" i="8"/>
  <c r="M44" i="8"/>
  <c r="P45" i="8"/>
  <c r="P49" i="8"/>
  <c r="P88" i="8"/>
  <c r="P92" i="8"/>
  <c r="P96" i="8"/>
  <c r="P101" i="8"/>
  <c r="P105" i="8"/>
  <c r="P109" i="8"/>
  <c r="P117" i="8"/>
  <c r="P121" i="8"/>
  <c r="P126" i="8"/>
  <c r="P139" i="8"/>
  <c r="P152" i="8"/>
  <c r="P161" i="8"/>
  <c r="P169" i="8"/>
  <c r="P178" i="8"/>
  <c r="P186" i="8"/>
  <c r="P222" i="8"/>
  <c r="P233" i="8"/>
  <c r="P246" i="8"/>
  <c r="P250" i="8"/>
  <c r="P264" i="8"/>
  <c r="P268" i="8"/>
  <c r="P273" i="8"/>
  <c r="P277" i="8"/>
  <c r="P283" i="8"/>
  <c r="P287" i="8"/>
  <c r="P291" i="8"/>
  <c r="P295" i="8"/>
  <c r="P299" i="8"/>
  <c r="P303" i="8"/>
  <c r="P307" i="8"/>
  <c r="P311" i="8"/>
  <c r="P320" i="8"/>
  <c r="P333" i="8"/>
  <c r="P342" i="8"/>
  <c r="P347" i="8"/>
  <c r="L399" i="8"/>
  <c r="L405" i="8"/>
  <c r="P424" i="8"/>
  <c r="L435" i="8"/>
  <c r="P436" i="8"/>
  <c r="L439" i="8"/>
  <c r="L443" i="8"/>
  <c r="L448" i="8"/>
  <c r="L456" i="8"/>
  <c r="P457" i="8"/>
  <c r="P461" i="8"/>
  <c r="P470" i="8"/>
  <c r="P474" i="8"/>
  <c r="P478" i="8"/>
  <c r="P482" i="8"/>
  <c r="P486" i="8"/>
  <c r="L219" i="8"/>
  <c r="M219" i="8"/>
  <c r="L421" i="8"/>
  <c r="L346" i="8"/>
  <c r="L79" i="8"/>
  <c r="M79" i="8"/>
  <c r="P80" i="8"/>
  <c r="L92" i="8"/>
  <c r="M92" i="8"/>
  <c r="L96" i="8"/>
  <c r="M96" i="8"/>
  <c r="P97" i="8"/>
  <c r="L101" i="8"/>
  <c r="M101" i="8"/>
  <c r="L105" i="8"/>
  <c r="M105" i="8"/>
  <c r="L144" i="8"/>
  <c r="M144" i="8"/>
  <c r="L148" i="8"/>
  <c r="M148" i="8"/>
  <c r="L152" i="8"/>
  <c r="M152" i="8"/>
  <c r="L156" i="8"/>
  <c r="M156" i="8"/>
  <c r="L161" i="8"/>
  <c r="M161" i="8"/>
  <c r="L165" i="8"/>
  <c r="M165" i="8"/>
  <c r="L169" i="8"/>
  <c r="M169" i="8"/>
  <c r="L174" i="8"/>
  <c r="M174" i="8"/>
  <c r="L178" i="8"/>
  <c r="M178" i="8"/>
  <c r="L182" i="8"/>
  <c r="M182" i="8"/>
  <c r="P187" i="8"/>
  <c r="L190" i="8"/>
  <c r="M190" i="8"/>
  <c r="L195" i="8"/>
  <c r="M195" i="8"/>
  <c r="L199" i="8"/>
  <c r="M199" i="8"/>
  <c r="P210" i="8"/>
  <c r="P214" i="8"/>
  <c r="L217" i="8"/>
  <c r="M217" i="8"/>
  <c r="P218" i="8"/>
  <c r="L222" i="8"/>
  <c r="M222" i="8"/>
  <c r="L233" i="8"/>
  <c r="M233" i="8"/>
  <c r="P239" i="8"/>
  <c r="P247" i="8"/>
  <c r="P251" i="8"/>
  <c r="P256" i="8"/>
  <c r="P260" i="8"/>
  <c r="L264" i="8"/>
  <c r="M264" i="8"/>
  <c r="P265" i="8"/>
  <c r="L268" i="8"/>
  <c r="M268" i="8"/>
  <c r="L273" i="8"/>
  <c r="M273" i="8"/>
  <c r="P274" i="8"/>
  <c r="L277" i="8"/>
  <c r="M277" i="8"/>
  <c r="L283" i="8"/>
  <c r="M283" i="8"/>
  <c r="P284" i="8"/>
  <c r="L287" i="8"/>
  <c r="M287" i="8"/>
  <c r="L291" i="8"/>
  <c r="M291" i="8"/>
  <c r="P292" i="8"/>
  <c r="L295" i="8"/>
  <c r="M295" i="8"/>
  <c r="L299" i="8"/>
  <c r="M299" i="8"/>
  <c r="P300" i="8"/>
  <c r="L303" i="8"/>
  <c r="M303" i="8"/>
  <c r="L307" i="8"/>
  <c r="M307" i="8"/>
  <c r="L316" i="8"/>
  <c r="M316" i="8"/>
  <c r="P317" i="8"/>
  <c r="P321" i="8"/>
  <c r="P325" i="8"/>
  <c r="L328" i="8"/>
  <c r="M328" i="8"/>
  <c r="P329" i="8"/>
  <c r="L333" i="8"/>
  <c r="P334" i="8"/>
  <c r="L352" i="8"/>
  <c r="M352" i="8"/>
  <c r="P353" i="8"/>
  <c r="L361" i="8"/>
  <c r="M361" i="8"/>
  <c r="P368" i="8"/>
  <c r="L371" i="8"/>
  <c r="M371" i="8"/>
  <c r="P373" i="8"/>
  <c r="L382" i="8"/>
  <c r="M382" i="8"/>
  <c r="P388" i="8"/>
  <c r="L391" i="8"/>
  <c r="M391" i="8"/>
  <c r="P393" i="8"/>
  <c r="L424" i="8"/>
  <c r="P425" i="8"/>
  <c r="P437" i="8"/>
  <c r="L440" i="8"/>
  <c r="P441" i="8"/>
  <c r="P445" i="8"/>
  <c r="P454" i="8"/>
  <c r="L457" i="8"/>
  <c r="P458" i="8"/>
  <c r="L461" i="8"/>
  <c r="L41" i="7"/>
  <c r="M41" i="7"/>
  <c r="P741" i="7"/>
  <c r="L788" i="7"/>
  <c r="M788" i="7"/>
  <c r="L818" i="7"/>
  <c r="M818" i="7"/>
  <c r="L761" i="7"/>
  <c r="P154" i="8"/>
  <c r="P171" i="8"/>
  <c r="P211" i="8"/>
  <c r="P215" i="8"/>
  <c r="L217" i="7"/>
  <c r="M217" i="7"/>
  <c r="P296" i="8"/>
  <c r="P16" i="7"/>
  <c r="P24" i="7"/>
  <c r="M70" i="7"/>
  <c r="L134" i="7"/>
  <c r="M134" i="7"/>
  <c r="M199" i="7"/>
  <c r="P236" i="7"/>
  <c r="L242" i="7"/>
  <c r="M242" i="7"/>
  <c r="P557" i="7"/>
  <c r="P626" i="7"/>
  <c r="P644" i="7"/>
  <c r="P695" i="7"/>
  <c r="M8" i="8"/>
  <c r="P116" i="8"/>
  <c r="L313" i="8"/>
  <c r="M313" i="8"/>
  <c r="L459" i="8"/>
  <c r="M459" i="8"/>
  <c r="L229" i="8"/>
  <c r="M229" i="8"/>
  <c r="L86" i="7"/>
  <c r="M86" i="7"/>
  <c r="L150" i="7"/>
  <c r="L219" i="7"/>
  <c r="M219" i="7"/>
  <c r="L235" i="7"/>
  <c r="M235" i="7"/>
  <c r="P369" i="7"/>
  <c r="L613" i="7"/>
  <c r="M613" i="7"/>
  <c r="P652" i="7"/>
  <c r="P660" i="7"/>
  <c r="P678" i="7"/>
  <c r="L686" i="7"/>
  <c r="L83" i="8"/>
  <c r="M83" i="8"/>
  <c r="P182" i="8"/>
  <c r="L330" i="8"/>
  <c r="M330" i="8"/>
  <c r="L102" i="7"/>
  <c r="M102" i="7"/>
  <c r="L487" i="7"/>
  <c r="L495" i="7"/>
  <c r="M495" i="7"/>
  <c r="L503" i="7"/>
  <c r="L651" i="7"/>
  <c r="M651" i="7"/>
  <c r="L32" i="8"/>
  <c r="M32" i="8"/>
  <c r="L279" i="8"/>
  <c r="M279" i="8"/>
  <c r="L64" i="8"/>
  <c r="L143" i="8"/>
  <c r="P466" i="7"/>
  <c r="F5" i="1"/>
  <c r="G5" i="1"/>
  <c r="G9" i="1"/>
  <c r="B26" i="1"/>
  <c r="B28" i="1"/>
  <c r="P30" i="7"/>
  <c r="P525" i="7"/>
  <c r="P533" i="7"/>
  <c r="P677" i="7"/>
  <c r="P743" i="7"/>
  <c r="L23" i="7"/>
  <c r="M23" i="7"/>
  <c r="P40" i="7"/>
  <c r="P62" i="7"/>
  <c r="L126" i="7"/>
  <c r="M126" i="7"/>
  <c r="M158" i="7"/>
  <c r="L191" i="7"/>
  <c r="M191" i="7"/>
  <c r="M512" i="7"/>
  <c r="L524" i="7"/>
  <c r="M524" i="7"/>
  <c r="L532" i="7"/>
  <c r="M532" i="7"/>
  <c r="M577" i="7"/>
  <c r="L588" i="7"/>
  <c r="M588" i="7"/>
  <c r="L596" i="7"/>
  <c r="M596" i="7"/>
  <c r="P609" i="7"/>
  <c r="L718" i="7"/>
  <c r="M718" i="7"/>
  <c r="P738" i="7"/>
  <c r="L775" i="7"/>
  <c r="M775" i="7"/>
  <c r="L807" i="7"/>
  <c r="M807" i="7"/>
  <c r="L826" i="7"/>
  <c r="M757" i="7"/>
  <c r="P144" i="8"/>
  <c r="P148" i="8"/>
  <c r="L170" i="8"/>
  <c r="M170" i="8"/>
  <c r="P195" i="8"/>
  <c r="P199" i="8"/>
  <c r="P278" i="8"/>
  <c r="L395" i="8"/>
  <c r="L483" i="8"/>
  <c r="M483" i="8"/>
  <c r="L270" i="8"/>
  <c r="M270" i="8"/>
  <c r="L372" i="8"/>
  <c r="M372" i="8"/>
  <c r="P797" i="7"/>
  <c r="P165" i="8"/>
  <c r="L25" i="7"/>
  <c r="L55" i="7"/>
  <c r="M55" i="7"/>
  <c r="L110" i="7"/>
  <c r="M110" i="7"/>
  <c r="L142" i="7"/>
  <c r="M142" i="7"/>
  <c r="L174" i="7"/>
  <c r="M174" i="7"/>
  <c r="P220" i="7"/>
  <c r="M226" i="7"/>
  <c r="L456" i="7"/>
  <c r="M545" i="7"/>
  <c r="L556" i="7"/>
  <c r="M556" i="7"/>
  <c r="L564" i="7"/>
  <c r="M564" i="7"/>
  <c r="L625" i="7"/>
  <c r="M625" i="7"/>
  <c r="L629" i="7"/>
  <c r="M629" i="7"/>
  <c r="L633" i="7"/>
  <c r="M633" i="7"/>
  <c r="L89" i="8"/>
  <c r="L117" i="8"/>
  <c r="L186" i="8"/>
  <c r="M186" i="8"/>
  <c r="L262" i="8"/>
  <c r="M262" i="8"/>
  <c r="L297" i="8"/>
  <c r="M297" i="8"/>
  <c r="L339" i="8"/>
  <c r="M339" i="8"/>
  <c r="L386" i="8"/>
  <c r="M386" i="8"/>
  <c r="L485" i="8"/>
  <c r="M485" i="8"/>
  <c r="P589" i="7"/>
  <c r="P37" i="8"/>
  <c r="P190" i="8"/>
  <c r="P207" i="8"/>
  <c r="P4" i="8"/>
  <c r="P16" i="8"/>
  <c r="P46" i="8"/>
  <c r="L48" i="8"/>
  <c r="M48" i="8"/>
  <c r="P115" i="8"/>
  <c r="P130" i="8"/>
  <c r="P156" i="8"/>
  <c r="L162" i="8"/>
  <c r="M162" i="8"/>
  <c r="P163" i="8"/>
  <c r="P174" i="8"/>
  <c r="L179" i="8"/>
  <c r="M179" i="8"/>
  <c r="P180" i="8"/>
  <c r="P197" i="8"/>
  <c r="P203" i="8"/>
  <c r="P213" i="8"/>
  <c r="M248" i="8"/>
  <c r="L367" i="8"/>
  <c r="M367" i="8"/>
  <c r="L376" i="8"/>
  <c r="M376" i="8"/>
  <c r="L394" i="8"/>
  <c r="M394" i="8"/>
  <c r="L452" i="8"/>
  <c r="L481" i="8"/>
  <c r="M481" i="8"/>
  <c r="L227" i="8"/>
  <c r="P10" i="8"/>
  <c r="L15" i="8"/>
  <c r="M15" i="8"/>
  <c r="P20" i="8"/>
  <c r="P33" i="8"/>
  <c r="L66" i="8"/>
  <c r="M66" i="8"/>
  <c r="M77" i="8"/>
  <c r="L90" i="8"/>
  <c r="M90" i="8"/>
  <c r="P124" i="8"/>
  <c r="L134" i="8"/>
  <c r="M134" i="8"/>
  <c r="P141" i="8"/>
  <c r="P146" i="8"/>
  <c r="P188" i="8"/>
  <c r="P232" i="8"/>
  <c r="M253" i="8"/>
  <c r="P271" i="8"/>
  <c r="P288" i="8"/>
  <c r="P304" i="8"/>
  <c r="L348" i="8"/>
  <c r="M348" i="8"/>
  <c r="L374" i="8"/>
  <c r="M374" i="8"/>
  <c r="L414" i="8"/>
  <c r="L418" i="8"/>
  <c r="L471" i="8"/>
  <c r="M471" i="8"/>
  <c r="L479" i="8"/>
  <c r="M479" i="8"/>
  <c r="L365" i="8"/>
  <c r="M365" i="8"/>
  <c r="L410" i="8"/>
  <c r="L15" i="7"/>
  <c r="M15" i="7"/>
  <c r="L47" i="7"/>
  <c r="M47" i="7"/>
  <c r="M61" i="7"/>
  <c r="L82" i="7"/>
  <c r="M82" i="7"/>
  <c r="M98" i="7"/>
  <c r="L114" i="7"/>
  <c r="M114" i="7"/>
  <c r="L146" i="7"/>
  <c r="M146" i="7"/>
  <c r="L162" i="7"/>
  <c r="M162" i="7"/>
  <c r="L179" i="7"/>
  <c r="M179" i="7"/>
  <c r="L195" i="7"/>
  <c r="M195" i="7"/>
  <c r="L211" i="7"/>
  <c r="M211" i="7"/>
  <c r="L225" i="7"/>
  <c r="M225" i="7"/>
  <c r="L243" i="7"/>
  <c r="M243" i="7"/>
  <c r="P244" i="7"/>
  <c r="L17" i="7"/>
  <c r="M17" i="7"/>
  <c r="L31" i="7"/>
  <c r="L49" i="7"/>
  <c r="M49" i="7"/>
  <c r="L63" i="7"/>
  <c r="M63" i="7"/>
  <c r="L90" i="7"/>
  <c r="M90" i="7"/>
  <c r="L106" i="7"/>
  <c r="M106" i="7"/>
  <c r="L122" i="7"/>
  <c r="M122" i="7"/>
  <c r="L138" i="7"/>
  <c r="M138" i="7"/>
  <c r="L154" i="7"/>
  <c r="M154" i="7"/>
  <c r="L209" i="7"/>
  <c r="M209" i="7"/>
  <c r="L227" i="7"/>
  <c r="M227" i="7"/>
  <c r="P228" i="7"/>
  <c r="L234" i="7"/>
  <c r="M234" i="7"/>
  <c r="M241" i="7"/>
  <c r="P385" i="7"/>
  <c r="P474" i="7"/>
  <c r="P482" i="7"/>
  <c r="P490" i="7"/>
  <c r="P517" i="7"/>
  <c r="P549" i="7"/>
  <c r="P595" i="7"/>
  <c r="P612" i="7"/>
  <c r="P628" i="7"/>
  <c r="P632" i="7"/>
  <c r="P646" i="7"/>
  <c r="P676" i="7"/>
  <c r="P723" i="7"/>
  <c r="P727" i="7"/>
  <c r="P745" i="7"/>
  <c r="P746" i="7"/>
  <c r="M793" i="7"/>
  <c r="P377" i="7"/>
  <c r="P395" i="7"/>
  <c r="P399" i="7"/>
  <c r="P403" i="7"/>
  <c r="P407" i="7"/>
  <c r="P411" i="7"/>
  <c r="P415" i="7"/>
  <c r="P419" i="7"/>
  <c r="P423" i="7"/>
  <c r="P427" i="7"/>
  <c r="P431" i="7"/>
  <c r="P435" i="7"/>
  <c r="P439" i="7"/>
  <c r="P443" i="7"/>
  <c r="P447" i="7"/>
  <c r="P451" i="7"/>
  <c r="P455" i="7"/>
  <c r="L493" i="7"/>
  <c r="M493" i="7"/>
  <c r="P498" i="7"/>
  <c r="L511" i="7"/>
  <c r="L516" i="7"/>
  <c r="M516" i="7"/>
  <c r="P541" i="7"/>
  <c r="L548" i="7"/>
  <c r="M548" i="7"/>
  <c r="P573" i="7"/>
  <c r="L580" i="7"/>
  <c r="M580" i="7"/>
  <c r="L600" i="7"/>
  <c r="M600" i="7"/>
  <c r="P610" i="7"/>
  <c r="L617" i="7"/>
  <c r="M617" i="7"/>
  <c r="P627" i="7"/>
  <c r="P631" i="7"/>
  <c r="L679" i="7"/>
  <c r="M679" i="7"/>
  <c r="L683" i="7"/>
  <c r="M683" i="7"/>
  <c r="P706" i="7"/>
  <c r="L721" i="7"/>
  <c r="M721" i="7"/>
  <c r="P735" i="7"/>
  <c r="P739" i="7"/>
  <c r="L765" i="7"/>
  <c r="M765" i="7"/>
  <c r="L780" i="7"/>
  <c r="M780" i="7"/>
  <c r="L790" i="7"/>
  <c r="M790" i="7"/>
  <c r="L458" i="7"/>
  <c r="M458" i="7"/>
  <c r="L501" i="7"/>
  <c r="M529" i="7"/>
  <c r="L540" i="7"/>
  <c r="M540" i="7"/>
  <c r="M561" i="7"/>
  <c r="L572" i="7"/>
  <c r="M572" i="7"/>
  <c r="M593" i="7"/>
  <c r="L770" i="7"/>
  <c r="M770" i="7"/>
  <c r="L799" i="7"/>
  <c r="M799" i="7"/>
  <c r="L805" i="7"/>
  <c r="M805" i="7"/>
  <c r="L809" i="7"/>
  <c r="M809" i="7"/>
  <c r="P6" i="7"/>
  <c r="L11" i="7"/>
  <c r="M11" i="7"/>
  <c r="P19" i="7"/>
  <c r="P27" i="7"/>
  <c r="L32" i="7"/>
  <c r="M32" i="7"/>
  <c r="P35" i="7"/>
  <c r="P43" i="7"/>
  <c r="P51" i="7"/>
  <c r="P57" i="7"/>
  <c r="P64" i="7"/>
  <c r="P70" i="7"/>
  <c r="P81" i="7"/>
  <c r="P86" i="7"/>
  <c r="P97" i="7"/>
  <c r="P102" i="7"/>
  <c r="P118" i="7"/>
  <c r="P134" i="7"/>
  <c r="P150" i="7"/>
  <c r="P161" i="7"/>
  <c r="P166" i="7"/>
  <c r="P178" i="7"/>
  <c r="P183" i="7"/>
  <c r="P194" i="7"/>
  <c r="P199" i="7"/>
  <c r="L4" i="7"/>
  <c r="M4" i="7"/>
  <c r="P8" i="7"/>
  <c r="L13" i="7"/>
  <c r="M13" i="7"/>
  <c r="P17" i="7"/>
  <c r="L21" i="7"/>
  <c r="M21" i="7"/>
  <c r="L22" i="7"/>
  <c r="M22" i="7"/>
  <c r="P25" i="7"/>
  <c r="L29" i="7"/>
  <c r="M29" i="7"/>
  <c r="P33" i="7"/>
  <c r="L37" i="7"/>
  <c r="M37" i="7"/>
  <c r="L38" i="7"/>
  <c r="M38" i="7"/>
  <c r="P41" i="7"/>
  <c r="L45" i="7"/>
  <c r="M45" i="7"/>
  <c r="P49" i="7"/>
  <c r="M54" i="7"/>
  <c r="L65" i="7"/>
  <c r="M65" i="7"/>
  <c r="P69" i="7"/>
  <c r="P74" i="7"/>
  <c r="P85" i="7"/>
  <c r="P90" i="7"/>
  <c r="P101" i="7"/>
  <c r="P106" i="7"/>
  <c r="P122" i="7"/>
  <c r="P133" i="7"/>
  <c r="P138" i="7"/>
  <c r="P149" i="7"/>
  <c r="P154" i="7"/>
  <c r="P165" i="7"/>
  <c r="P198" i="7"/>
  <c r="P204" i="7"/>
  <c r="P11" i="7"/>
  <c r="M18" i="7"/>
  <c r="L19" i="7"/>
  <c r="M19" i="7"/>
  <c r="L27" i="7"/>
  <c r="M27" i="7"/>
  <c r="M34" i="7"/>
  <c r="L43" i="7"/>
  <c r="M43" i="7"/>
  <c r="M50" i="7"/>
  <c r="L51" i="7"/>
  <c r="M51" i="7"/>
  <c r="L57" i="7"/>
  <c r="M57" i="7"/>
  <c r="L370" i="7"/>
  <c r="M370" i="7"/>
  <c r="L378" i="7"/>
  <c r="M378" i="7"/>
  <c r="L386" i="7"/>
  <c r="M386" i="7"/>
  <c r="L59" i="7"/>
  <c r="M59" i="7"/>
  <c r="P63" i="7"/>
  <c r="L68" i="7"/>
  <c r="M68" i="7"/>
  <c r="L76" i="7"/>
  <c r="M76" i="7"/>
  <c r="L77" i="7"/>
  <c r="P80" i="7"/>
  <c r="L84" i="7"/>
  <c r="M84" i="7"/>
  <c r="P88" i="7"/>
  <c r="L92" i="7"/>
  <c r="M92" i="7"/>
  <c r="P96" i="7"/>
  <c r="L100" i="7"/>
  <c r="M100" i="7"/>
  <c r="P104" i="7"/>
  <c r="L108" i="7"/>
  <c r="M108" i="7"/>
  <c r="P112" i="7"/>
  <c r="L116" i="7"/>
  <c r="M116" i="7"/>
  <c r="L117" i="7"/>
  <c r="M117" i="7"/>
  <c r="P120" i="7"/>
  <c r="L124" i="7"/>
  <c r="M124" i="7"/>
  <c r="L125" i="7"/>
  <c r="M125" i="7"/>
  <c r="P128" i="7"/>
  <c r="L132" i="7"/>
  <c r="M132" i="7"/>
  <c r="L133" i="7"/>
  <c r="M133" i="7"/>
  <c r="P136" i="7"/>
  <c r="L141" i="7"/>
  <c r="P144" i="7"/>
  <c r="M147" i="7"/>
  <c r="L148" i="7"/>
  <c r="M148" i="7"/>
  <c r="L149" i="7"/>
  <c r="M149" i="7"/>
  <c r="P152" i="7"/>
  <c r="M155" i="7"/>
  <c r="L156" i="7"/>
  <c r="M156" i="7"/>
  <c r="L157" i="7"/>
  <c r="M157" i="7"/>
  <c r="P160" i="7"/>
  <c r="M163" i="7"/>
  <c r="L164" i="7"/>
  <c r="M164" i="7"/>
  <c r="M171" i="7"/>
  <c r="L172" i="7"/>
  <c r="M172" i="7"/>
  <c r="L173" i="7"/>
  <c r="P177" i="7"/>
  <c r="M180" i="7"/>
  <c r="L181" i="7"/>
  <c r="M181" i="7"/>
  <c r="L182" i="7"/>
  <c r="L189" i="7"/>
  <c r="M189" i="7"/>
  <c r="L190" i="7"/>
  <c r="M190" i="7"/>
  <c r="P193" i="7"/>
  <c r="M196" i="7"/>
  <c r="L197" i="7"/>
  <c r="M197" i="7"/>
  <c r="L198" i="7"/>
  <c r="M198" i="7"/>
  <c r="L208" i="7"/>
  <c r="M208" i="7"/>
  <c r="L213" i="7"/>
  <c r="M213" i="7"/>
  <c r="L215" i="7"/>
  <c r="M215" i="7"/>
  <c r="L216" i="7"/>
  <c r="M216" i="7"/>
  <c r="L221" i="7"/>
  <c r="M221" i="7"/>
  <c r="L223" i="7"/>
  <c r="M223" i="7"/>
  <c r="L224" i="7"/>
  <c r="M224" i="7"/>
  <c r="L231" i="7"/>
  <c r="L232" i="7"/>
  <c r="M232" i="7"/>
  <c r="L237" i="7"/>
  <c r="M237" i="7"/>
  <c r="L245" i="7"/>
  <c r="M245" i="7"/>
  <c r="L247" i="7"/>
  <c r="M247" i="7"/>
  <c r="L249" i="7"/>
  <c r="M249" i="7"/>
  <c r="L251" i="7"/>
  <c r="M251" i="7"/>
  <c r="L253" i="7"/>
  <c r="M253" i="7"/>
  <c r="L255" i="7"/>
  <c r="M255" i="7"/>
  <c r="L257" i="7"/>
  <c r="M257" i="7"/>
  <c r="L259" i="7"/>
  <c r="M259" i="7"/>
  <c r="L263" i="7"/>
  <c r="M263" i="7"/>
  <c r="L265" i="7"/>
  <c r="M265" i="7"/>
  <c r="L267" i="7"/>
  <c r="M267" i="7"/>
  <c r="L269" i="7"/>
  <c r="M269" i="7"/>
  <c r="L271" i="7"/>
  <c r="M271" i="7"/>
  <c r="L273" i="7"/>
  <c r="M273" i="7"/>
  <c r="L275" i="7"/>
  <c r="M275" i="7"/>
  <c r="L277" i="7"/>
  <c r="M277" i="7"/>
  <c r="L279" i="7"/>
  <c r="M279" i="7"/>
  <c r="L281" i="7"/>
  <c r="M281" i="7"/>
  <c r="L283" i="7"/>
  <c r="M283" i="7"/>
  <c r="L285" i="7"/>
  <c r="M285" i="7"/>
  <c r="L287" i="7"/>
  <c r="M287" i="7"/>
  <c r="L289" i="7"/>
  <c r="M289" i="7"/>
  <c r="L291" i="7"/>
  <c r="M291" i="7"/>
  <c r="L293" i="7"/>
  <c r="M293" i="7"/>
  <c r="L295" i="7"/>
  <c r="M295" i="7"/>
  <c r="L297" i="7"/>
  <c r="M297" i="7"/>
  <c r="L299" i="7"/>
  <c r="M299" i="7"/>
  <c r="L301" i="7"/>
  <c r="M301" i="7"/>
  <c r="L303" i="7"/>
  <c r="M303" i="7"/>
  <c r="L305" i="7"/>
  <c r="M305" i="7"/>
  <c r="L307" i="7"/>
  <c r="M307" i="7"/>
  <c r="L309" i="7"/>
  <c r="M309" i="7"/>
  <c r="L311" i="7"/>
  <c r="M311" i="7"/>
  <c r="L313" i="7"/>
  <c r="M313" i="7"/>
  <c r="L315" i="7"/>
  <c r="M315" i="7"/>
  <c r="L317" i="7"/>
  <c r="M317" i="7"/>
  <c r="L319" i="7"/>
  <c r="M319" i="7"/>
  <c r="L321" i="7"/>
  <c r="M321" i="7"/>
  <c r="L323" i="7"/>
  <c r="M323" i="7"/>
  <c r="L325" i="7"/>
  <c r="M325" i="7"/>
  <c r="L327" i="7"/>
  <c r="M327" i="7"/>
  <c r="L330" i="7"/>
  <c r="M330" i="7"/>
  <c r="L332" i="7"/>
  <c r="M332" i="7"/>
  <c r="L334" i="7"/>
  <c r="M334" i="7"/>
  <c r="L336" i="7"/>
  <c r="M336" i="7"/>
  <c r="L338" i="7"/>
  <c r="M338" i="7"/>
  <c r="L340" i="7"/>
  <c r="M340" i="7"/>
  <c r="L342" i="7"/>
  <c r="M342" i="7"/>
  <c r="L344" i="7"/>
  <c r="M344" i="7"/>
  <c r="L346" i="7"/>
  <c r="M346" i="7"/>
  <c r="L348" i="7"/>
  <c r="M348" i="7"/>
  <c r="L350" i="7"/>
  <c r="M350" i="7"/>
  <c r="L352" i="7"/>
  <c r="M352" i="7"/>
  <c r="L354" i="7"/>
  <c r="M354" i="7"/>
  <c r="L356" i="7"/>
  <c r="M356" i="7"/>
  <c r="L358" i="7"/>
  <c r="M358" i="7"/>
  <c r="L360" i="7"/>
  <c r="M360" i="7"/>
  <c r="L362" i="7"/>
  <c r="L364" i="7"/>
  <c r="L366" i="7"/>
  <c r="M366" i="7"/>
  <c r="L368" i="7"/>
  <c r="M368" i="7"/>
  <c r="L369" i="7"/>
  <c r="M369" i="7"/>
  <c r="L376" i="7"/>
  <c r="M376" i="7"/>
  <c r="L377" i="7"/>
  <c r="M377" i="7"/>
  <c r="L384" i="7"/>
  <c r="M384" i="7"/>
  <c r="L385" i="7"/>
  <c r="M385" i="7"/>
  <c r="L392" i="7"/>
  <c r="M392" i="7"/>
  <c r="L393" i="7"/>
  <c r="M393" i="7"/>
  <c r="L396" i="7"/>
  <c r="M396" i="7"/>
  <c r="L397" i="7"/>
  <c r="M397" i="7"/>
  <c r="L400" i="7"/>
  <c r="M400" i="7"/>
  <c r="L401" i="7"/>
  <c r="M401" i="7"/>
  <c r="L404" i="7"/>
  <c r="M404" i="7"/>
  <c r="L408" i="7"/>
  <c r="M408" i="7"/>
  <c r="L412" i="7"/>
  <c r="M412" i="7"/>
  <c r="L416" i="7"/>
  <c r="M416" i="7"/>
  <c r="L420" i="7"/>
  <c r="M420" i="7"/>
  <c r="L424" i="7"/>
  <c r="M424" i="7"/>
  <c r="L428" i="7"/>
  <c r="M428" i="7"/>
  <c r="L432" i="7"/>
  <c r="M432" i="7"/>
  <c r="L436" i="7"/>
  <c r="M436" i="7"/>
  <c r="L440" i="7"/>
  <c r="M440" i="7"/>
  <c r="L444" i="7"/>
  <c r="M444" i="7"/>
  <c r="L448" i="7"/>
  <c r="M448" i="7"/>
  <c r="L452" i="7"/>
  <c r="M452" i="7"/>
  <c r="L367" i="7"/>
  <c r="M367" i="7"/>
  <c r="P370" i="7"/>
  <c r="L374" i="7"/>
  <c r="M374" i="7"/>
  <c r="L375" i="7"/>
  <c r="M375" i="7"/>
  <c r="P378" i="7"/>
  <c r="L382" i="7"/>
  <c r="M382" i="7"/>
  <c r="L383" i="7"/>
  <c r="M383" i="7"/>
  <c r="P386" i="7"/>
  <c r="L390" i="7"/>
  <c r="M390" i="7"/>
  <c r="L391" i="7"/>
  <c r="M391" i="7"/>
  <c r="L72" i="7"/>
  <c r="M79" i="7"/>
  <c r="L80" i="7"/>
  <c r="M80" i="7"/>
  <c r="L81" i="7"/>
  <c r="L88" i="7"/>
  <c r="M88" i="7"/>
  <c r="M95" i="7"/>
  <c r="L96" i="7"/>
  <c r="M96" i="7"/>
  <c r="L97" i="7"/>
  <c r="L104" i="7"/>
  <c r="M104" i="7"/>
  <c r="L112" i="7"/>
  <c r="M112" i="7"/>
  <c r="L113" i="7"/>
  <c r="M113" i="7"/>
  <c r="L120" i="7"/>
  <c r="M120" i="7"/>
  <c r="L121" i="7"/>
  <c r="M121" i="7"/>
  <c r="M127" i="7"/>
  <c r="L128" i="7"/>
  <c r="M128" i="7"/>
  <c r="L129" i="7"/>
  <c r="L137" i="7"/>
  <c r="M137" i="7"/>
  <c r="L144" i="7"/>
  <c r="M144" i="7"/>
  <c r="L145" i="7"/>
  <c r="M145" i="7"/>
  <c r="M151" i="7"/>
  <c r="L152" i="7"/>
  <c r="M152" i="7"/>
  <c r="L153" i="7"/>
  <c r="L160" i="7"/>
  <c r="M160" i="7"/>
  <c r="L161" i="7"/>
  <c r="M161" i="7"/>
  <c r="M167" i="7"/>
  <c r="L168" i="7"/>
  <c r="M168" i="7"/>
  <c r="L169" i="7"/>
  <c r="M169" i="7"/>
  <c r="M176" i="7"/>
  <c r="L177" i="7"/>
  <c r="M177" i="7"/>
  <c r="L178" i="7"/>
  <c r="M178" i="7"/>
  <c r="L185" i="7"/>
  <c r="M185" i="7"/>
  <c r="L186" i="7"/>
  <c r="M192" i="7"/>
  <c r="L193" i="7"/>
  <c r="M193" i="7"/>
  <c r="L194" i="7"/>
  <c r="M200" i="7"/>
  <c r="L203" i="7"/>
  <c r="L204" i="7"/>
  <c r="M204" i="7"/>
  <c r="P211" i="7"/>
  <c r="P219" i="7"/>
  <c r="P227" i="7"/>
  <c r="P235" i="7"/>
  <c r="P243" i="7"/>
  <c r="M362" i="7"/>
  <c r="M364" i="7"/>
  <c r="P368" i="7"/>
  <c r="L372" i="7"/>
  <c r="M372" i="7"/>
  <c r="L373" i="7"/>
  <c r="M373" i="7"/>
  <c r="P376" i="7"/>
  <c r="L380" i="7"/>
  <c r="M380" i="7"/>
  <c r="L381" i="7"/>
  <c r="M381" i="7"/>
  <c r="P384" i="7"/>
  <c r="L388" i="7"/>
  <c r="M388" i="7"/>
  <c r="L389" i="7"/>
  <c r="M389" i="7"/>
  <c r="L394" i="7"/>
  <c r="M394" i="7"/>
  <c r="L395" i="7"/>
  <c r="M395" i="7"/>
  <c r="L398" i="7"/>
  <c r="M398" i="7"/>
  <c r="L399" i="7"/>
  <c r="M399" i="7"/>
  <c r="L402" i="7"/>
  <c r="M402" i="7"/>
  <c r="L403" i="7"/>
  <c r="M403" i="7"/>
  <c r="L406" i="7"/>
  <c r="M406" i="7"/>
  <c r="L407" i="7"/>
  <c r="M407" i="7"/>
  <c r="L410" i="7"/>
  <c r="M410" i="7"/>
  <c r="L411" i="7"/>
  <c r="M411" i="7"/>
  <c r="L414" i="7"/>
  <c r="M414" i="7"/>
  <c r="L415" i="7"/>
  <c r="M415" i="7"/>
  <c r="L418" i="7"/>
  <c r="M418" i="7"/>
  <c r="L419" i="7"/>
  <c r="M419" i="7"/>
  <c r="L422" i="7"/>
  <c r="M422" i="7"/>
  <c r="L423" i="7"/>
  <c r="M423" i="7"/>
  <c r="L426" i="7"/>
  <c r="M426" i="7"/>
  <c r="L430" i="7"/>
  <c r="M430" i="7"/>
  <c r="L434" i="7"/>
  <c r="M434" i="7"/>
  <c r="L438" i="7"/>
  <c r="M438" i="7"/>
  <c r="L442" i="7"/>
  <c r="M442" i="7"/>
  <c r="L446" i="7"/>
  <c r="M446" i="7"/>
  <c r="L450" i="7"/>
  <c r="M450" i="7"/>
  <c r="L454" i="7"/>
  <c r="M454" i="7"/>
  <c r="L427" i="7"/>
  <c r="M427" i="7"/>
  <c r="L429" i="7"/>
  <c r="M429" i="7"/>
  <c r="L431" i="7"/>
  <c r="M431" i="7"/>
  <c r="L433" i="7"/>
  <c r="M433" i="7"/>
  <c r="L435" i="7"/>
  <c r="M435" i="7"/>
  <c r="L437" i="7"/>
  <c r="M437" i="7"/>
  <c r="L439" i="7"/>
  <c r="M439" i="7"/>
  <c r="L441" i="7"/>
  <c r="M441" i="7"/>
  <c r="L443" i="7"/>
  <c r="M443" i="7"/>
  <c r="L445" i="7"/>
  <c r="M445" i="7"/>
  <c r="L447" i="7"/>
  <c r="M447" i="7"/>
  <c r="L449" i="7"/>
  <c r="M449" i="7"/>
  <c r="L451" i="7"/>
  <c r="M451" i="7"/>
  <c r="L453" i="7"/>
  <c r="M453" i="7"/>
  <c r="L455" i="7"/>
  <c r="M455" i="7"/>
  <c r="L457" i="7"/>
  <c r="M457" i="7"/>
  <c r="M456" i="7"/>
  <c r="P459" i="7"/>
  <c r="P467" i="7"/>
  <c r="P469" i="7"/>
  <c r="P475" i="7"/>
  <c r="L477" i="7"/>
  <c r="M477" i="7"/>
  <c r="P481" i="7"/>
  <c r="L485" i="7"/>
  <c r="M485" i="7"/>
  <c r="P489" i="7"/>
  <c r="P503" i="7"/>
  <c r="P508" i="7"/>
  <c r="P392" i="7"/>
  <c r="P394" i="7"/>
  <c r="P396" i="7"/>
  <c r="P398" i="7"/>
  <c r="P400" i="7"/>
  <c r="P402" i="7"/>
  <c r="P404" i="7"/>
  <c r="P406" i="7"/>
  <c r="P408" i="7"/>
  <c r="P410" i="7"/>
  <c r="P412" i="7"/>
  <c r="P414" i="7"/>
  <c r="P416" i="7"/>
  <c r="P418" i="7"/>
  <c r="P420" i="7"/>
  <c r="P422" i="7"/>
  <c r="P424" i="7"/>
  <c r="P426" i="7"/>
  <c r="P428" i="7"/>
  <c r="P430" i="7"/>
  <c r="P432" i="7"/>
  <c r="P434" i="7"/>
  <c r="P436" i="7"/>
  <c r="P438" i="7"/>
  <c r="P440" i="7"/>
  <c r="P442" i="7"/>
  <c r="P444" i="7"/>
  <c r="P446" i="7"/>
  <c r="P448" i="7"/>
  <c r="P450" i="7"/>
  <c r="P452" i="7"/>
  <c r="P454" i="7"/>
  <c r="P456" i="7"/>
  <c r="L463" i="7"/>
  <c r="M463" i="7"/>
  <c r="L471" i="7"/>
  <c r="M471" i="7"/>
  <c r="P479" i="7"/>
  <c r="P487" i="7"/>
  <c r="P495" i="7"/>
  <c r="M501" i="7"/>
  <c r="P502" i="7"/>
  <c r="L509" i="7"/>
  <c r="M509" i="7"/>
  <c r="P516" i="7"/>
  <c r="P532" i="7"/>
  <c r="P548" i="7"/>
  <c r="P565" i="7"/>
  <c r="P581" i="7"/>
  <c r="P597" i="7"/>
  <c r="P614" i="7"/>
  <c r="P634" i="7"/>
  <c r="P679" i="7"/>
  <c r="L685" i="7"/>
  <c r="M685" i="7"/>
  <c r="P697" i="7"/>
  <c r="P722" i="7"/>
  <c r="L723" i="7"/>
  <c r="M723" i="7"/>
  <c r="L725" i="7"/>
  <c r="M725" i="7"/>
  <c r="L490" i="7"/>
  <c r="M490" i="7"/>
  <c r="L492" i="7"/>
  <c r="M492" i="7"/>
  <c r="L494" i="7"/>
  <c r="M494" i="7"/>
  <c r="L498" i="7"/>
  <c r="M498" i="7"/>
  <c r="L500" i="7"/>
  <c r="M500" i="7"/>
  <c r="L502" i="7"/>
  <c r="M502" i="7"/>
  <c r="L506" i="7"/>
  <c r="M506" i="7"/>
  <c r="L508" i="7"/>
  <c r="M508" i="7"/>
  <c r="L510" i="7"/>
  <c r="M510" i="7"/>
  <c r="L515" i="7"/>
  <c r="M515" i="7"/>
  <c r="L517" i="7"/>
  <c r="M517" i="7"/>
  <c r="L520" i="7"/>
  <c r="M520" i="7"/>
  <c r="L531" i="7"/>
  <c r="M531" i="7"/>
  <c r="L533" i="7"/>
  <c r="M533" i="7"/>
  <c r="L536" i="7"/>
  <c r="M536" i="7"/>
  <c r="L547" i="7"/>
  <c r="M547" i="7"/>
  <c r="L549" i="7"/>
  <c r="M549" i="7"/>
  <c r="L552" i="7"/>
  <c r="M552" i="7"/>
  <c r="L563" i="7"/>
  <c r="M563" i="7"/>
  <c r="L565" i="7"/>
  <c r="M565" i="7"/>
  <c r="L568" i="7"/>
  <c r="M568" i="7"/>
  <c r="L579" i="7"/>
  <c r="M579" i="7"/>
  <c r="L581" i="7"/>
  <c r="M581" i="7"/>
  <c r="L584" i="7"/>
  <c r="M584" i="7"/>
  <c r="L595" i="7"/>
  <c r="M595" i="7"/>
  <c r="L597" i="7"/>
  <c r="M597" i="7"/>
  <c r="L612" i="7"/>
  <c r="M612" i="7"/>
  <c r="L614" i="7"/>
  <c r="M614" i="7"/>
  <c r="L628" i="7"/>
  <c r="M628" i="7"/>
  <c r="L630" i="7"/>
  <c r="M630" i="7"/>
  <c r="L641" i="7"/>
  <c r="M641" i="7"/>
  <c r="P658" i="7"/>
  <c r="P673" i="7"/>
  <c r="P693" i="7"/>
  <c r="L699" i="7"/>
  <c r="M699" i="7"/>
  <c r="L717" i="7"/>
  <c r="M717" i="7"/>
  <c r="P511" i="7"/>
  <c r="L599" i="7"/>
  <c r="M599" i="7"/>
  <c r="L601" i="7"/>
  <c r="M601" i="7"/>
  <c r="L604" i="7"/>
  <c r="M604" i="7"/>
  <c r="L624" i="7"/>
  <c r="M624" i="7"/>
  <c r="P625" i="7"/>
  <c r="P641" i="7"/>
  <c r="L659" i="7"/>
  <c r="M659" i="7"/>
  <c r="L660" i="7"/>
  <c r="M660" i="7"/>
  <c r="L663" i="7"/>
  <c r="M663" i="7"/>
  <c r="M664" i="7"/>
  <c r="L678" i="7"/>
  <c r="M678" i="7"/>
  <c r="L680" i="7"/>
  <c r="M680" i="7"/>
  <c r="M686" i="7"/>
  <c r="P688" i="7"/>
  <c r="L694" i="7"/>
  <c r="M694" i="7"/>
  <c r="L695" i="7"/>
  <c r="M695" i="7"/>
  <c r="P699" i="7"/>
  <c r="L702" i="7"/>
  <c r="M702" i="7"/>
  <c r="P477" i="7"/>
  <c r="P483" i="7"/>
  <c r="P485" i="7"/>
  <c r="P491" i="7"/>
  <c r="P493" i="7"/>
  <c r="P499" i="7"/>
  <c r="P501" i="7"/>
  <c r="P507" i="7"/>
  <c r="P509" i="7"/>
  <c r="L523" i="7"/>
  <c r="M523" i="7"/>
  <c r="L525" i="7"/>
  <c r="M525" i="7"/>
  <c r="L528" i="7"/>
  <c r="M528" i="7"/>
  <c r="L539" i="7"/>
  <c r="M539" i="7"/>
  <c r="L541" i="7"/>
  <c r="M541" i="7"/>
  <c r="L544" i="7"/>
  <c r="M544" i="7"/>
  <c r="L555" i="7"/>
  <c r="M555" i="7"/>
  <c r="L557" i="7"/>
  <c r="M557" i="7"/>
  <c r="L560" i="7"/>
  <c r="M560" i="7"/>
  <c r="L571" i="7"/>
  <c r="M571" i="7"/>
  <c r="L573" i="7"/>
  <c r="M573" i="7"/>
  <c r="L576" i="7"/>
  <c r="M576" i="7"/>
  <c r="L587" i="7"/>
  <c r="M587" i="7"/>
  <c r="L589" i="7"/>
  <c r="M589" i="7"/>
  <c r="L592" i="7"/>
  <c r="M592" i="7"/>
  <c r="P596" i="7"/>
  <c r="L608" i="7"/>
  <c r="M608" i="7"/>
  <c r="P613" i="7"/>
  <c r="P624" i="7"/>
  <c r="P629" i="7"/>
  <c r="P633" i="7"/>
  <c r="P640" i="7"/>
  <c r="L642" i="7"/>
  <c r="M642" i="7"/>
  <c r="L646" i="7"/>
  <c r="M646" i="7"/>
  <c r="M647" i="7"/>
  <c r="L689" i="7"/>
  <c r="M689" i="7"/>
  <c r="P704" i="7"/>
  <c r="L726" i="7"/>
  <c r="M726" i="7"/>
  <c r="L734" i="7"/>
  <c r="M734" i="7"/>
  <c r="P765" i="7"/>
  <c r="P770" i="7"/>
  <c r="P775" i="7"/>
  <c r="P780" i="7"/>
  <c r="L737" i="7"/>
  <c r="M737" i="7"/>
  <c r="P740" i="7"/>
  <c r="P744" i="7"/>
  <c r="L767" i="7"/>
  <c r="M767" i="7"/>
  <c r="L776" i="7"/>
  <c r="M776" i="7"/>
  <c r="P796" i="7"/>
  <c r="L804" i="7"/>
  <c r="M804" i="7"/>
  <c r="P816" i="7"/>
  <c r="P824" i="7"/>
  <c r="L513" i="7"/>
  <c r="P736" i="7"/>
  <c r="L750" i="7"/>
  <c r="M750" i="7"/>
  <c r="L754" i="7"/>
  <c r="M754" i="7"/>
  <c r="L801" i="7"/>
  <c r="M801" i="7"/>
  <c r="L811" i="7"/>
  <c r="M811" i="7"/>
  <c r="L820" i="7"/>
  <c r="M820" i="7"/>
  <c r="L175" i="7"/>
  <c r="M175" i="7"/>
  <c r="L616" i="7"/>
  <c r="M616" i="7"/>
  <c r="L618" i="7"/>
  <c r="M618" i="7"/>
  <c r="L621" i="7"/>
  <c r="M621" i="7"/>
  <c r="L632" i="7"/>
  <c r="M632" i="7"/>
  <c r="L634" i="7"/>
  <c r="M634" i="7"/>
  <c r="L638" i="7"/>
  <c r="M638" i="7"/>
  <c r="L650" i="7"/>
  <c r="M650" i="7"/>
  <c r="L652" i="7"/>
  <c r="M652" i="7"/>
  <c r="L655" i="7"/>
  <c r="M655" i="7"/>
  <c r="L666" i="7"/>
  <c r="M666" i="7"/>
  <c r="L668" i="7"/>
  <c r="M668" i="7"/>
  <c r="L671" i="7"/>
  <c r="M671" i="7"/>
  <c r="L682" i="7"/>
  <c r="M682" i="7"/>
  <c r="L710" i="7"/>
  <c r="M710" i="7"/>
  <c r="P714" i="7"/>
  <c r="L715" i="7"/>
  <c r="M715" i="7"/>
  <c r="L719" i="7"/>
  <c r="M719" i="7"/>
  <c r="P724" i="7"/>
  <c r="P728" i="7"/>
  <c r="L742" i="7"/>
  <c r="M742" i="7"/>
  <c r="L786" i="7"/>
  <c r="M786" i="7"/>
  <c r="P810" i="7"/>
  <c r="P811" i="7"/>
  <c r="M814" i="7"/>
  <c r="P819" i="7"/>
  <c r="P820" i="7"/>
  <c r="M822" i="7"/>
  <c r="P827" i="7"/>
  <c r="M67" i="7"/>
  <c r="L812" i="7"/>
  <c r="P52" i="8"/>
  <c r="P63" i="8"/>
  <c r="P73" i="8"/>
  <c r="P81" i="8"/>
  <c r="P90" i="8"/>
  <c r="L132" i="8"/>
  <c r="M132" i="8"/>
  <c r="P133" i="8"/>
  <c r="P238" i="8"/>
  <c r="M240" i="8"/>
  <c r="L246" i="8"/>
  <c r="M246" i="8"/>
  <c r="P249" i="8"/>
  <c r="P255" i="8"/>
  <c r="M257" i="8"/>
  <c r="L289" i="8"/>
  <c r="M289" i="8"/>
  <c r="L4" i="8"/>
  <c r="M4" i="8"/>
  <c r="L7" i="8"/>
  <c r="M7" i="8"/>
  <c r="L14" i="8"/>
  <c r="M14" i="8"/>
  <c r="L16" i="8"/>
  <c r="M16" i="8"/>
  <c r="L27" i="8"/>
  <c r="M27" i="8"/>
  <c r="L41" i="8"/>
  <c r="M41" i="8"/>
  <c r="P54" i="8"/>
  <c r="P66" i="8"/>
  <c r="P75" i="8"/>
  <c r="P83" i="8"/>
  <c r="L88" i="8"/>
  <c r="M88" i="8"/>
  <c r="L113" i="8"/>
  <c r="M113" i="8"/>
  <c r="L115" i="8"/>
  <c r="M115" i="8"/>
  <c r="L122" i="8"/>
  <c r="M122" i="8"/>
  <c r="L131" i="8"/>
  <c r="M131" i="8"/>
  <c r="P138" i="8"/>
  <c r="P151" i="8"/>
  <c r="P242" i="8"/>
  <c r="L250" i="8"/>
  <c r="M250" i="8"/>
  <c r="P254" i="8"/>
  <c r="P259" i="8"/>
  <c r="L305" i="8"/>
  <c r="M305" i="8"/>
  <c r="L42" i="8"/>
  <c r="M42" i="8"/>
  <c r="L52" i="8"/>
  <c r="M52" i="8"/>
  <c r="P57" i="8"/>
  <c r="L63" i="8"/>
  <c r="M63" i="8"/>
  <c r="P68" i="8"/>
  <c r="L73" i="8"/>
  <c r="M73" i="8"/>
  <c r="P77" i="8"/>
  <c r="L81" i="8"/>
  <c r="M81" i="8"/>
  <c r="M89" i="8"/>
  <c r="P103" i="8"/>
  <c r="P113" i="8"/>
  <c r="L126" i="8"/>
  <c r="M126" i="8"/>
  <c r="L130" i="8"/>
  <c r="M130" i="8"/>
  <c r="L139" i="8"/>
  <c r="M139" i="8"/>
  <c r="L141" i="8"/>
  <c r="M141" i="8"/>
  <c r="L238" i="8"/>
  <c r="M238" i="8"/>
  <c r="L255" i="8"/>
  <c r="M255" i="8"/>
  <c r="L10" i="8"/>
  <c r="M10" i="8"/>
  <c r="L20" i="8"/>
  <c r="M20" i="8"/>
  <c r="L24" i="8"/>
  <c r="M24" i="8"/>
  <c r="L31" i="8"/>
  <c r="M31" i="8"/>
  <c r="L33" i="8"/>
  <c r="M33" i="8"/>
  <c r="P71" i="8"/>
  <c r="P79" i="8"/>
  <c r="P87" i="8"/>
  <c r="P89" i="8"/>
  <c r="L94" i="8"/>
  <c r="M94" i="8"/>
  <c r="L109" i="8"/>
  <c r="M109" i="8"/>
  <c r="L114" i="8"/>
  <c r="M114" i="8"/>
  <c r="M117" i="8"/>
  <c r="L121" i="8"/>
  <c r="M121" i="8"/>
  <c r="P131" i="8"/>
  <c r="P134" i="8"/>
  <c r="L225" i="8"/>
  <c r="M225" i="8"/>
  <c r="L237" i="8"/>
  <c r="M237" i="8"/>
  <c r="L242" i="8"/>
  <c r="M242" i="8"/>
  <c r="L259" i="8"/>
  <c r="M259" i="8"/>
  <c r="L271" i="8"/>
  <c r="M271" i="8"/>
  <c r="P289" i="8"/>
  <c r="P223" i="8"/>
  <c r="P230" i="8"/>
  <c r="P234" i="8"/>
  <c r="P262" i="8"/>
  <c r="P279" i="8"/>
  <c r="P297" i="8"/>
  <c r="P316" i="8"/>
  <c r="P319" i="8"/>
  <c r="P340" i="8"/>
  <c r="M345" i="8"/>
  <c r="M364" i="8"/>
  <c r="P377" i="8"/>
  <c r="M384" i="8"/>
  <c r="P429" i="8"/>
  <c r="L149" i="8"/>
  <c r="M149" i="8"/>
  <c r="L150" i="8"/>
  <c r="M150" i="8"/>
  <c r="L154" i="8"/>
  <c r="M154" i="8"/>
  <c r="L158" i="8"/>
  <c r="L159" i="8"/>
  <c r="M159" i="8"/>
  <c r="L163" i="8"/>
  <c r="M163" i="8"/>
  <c r="L166" i="8"/>
  <c r="M166" i="8"/>
  <c r="L167" i="8"/>
  <c r="M167" i="8"/>
  <c r="L171" i="8"/>
  <c r="M171" i="8"/>
  <c r="L175" i="8"/>
  <c r="M175" i="8"/>
  <c r="L176" i="8"/>
  <c r="M176" i="8"/>
  <c r="L180" i="8"/>
  <c r="M180" i="8"/>
  <c r="L183" i="8"/>
  <c r="L184" i="8"/>
  <c r="M184" i="8"/>
  <c r="L188" i="8"/>
  <c r="M188" i="8"/>
  <c r="L191" i="8"/>
  <c r="M191" i="8"/>
  <c r="P196" i="8"/>
  <c r="L197" i="8"/>
  <c r="M197" i="8"/>
  <c r="L200" i="8"/>
  <c r="M200" i="8"/>
  <c r="L208" i="8"/>
  <c r="L213" i="8"/>
  <c r="M213" i="8"/>
  <c r="L275" i="8"/>
  <c r="M275" i="8"/>
  <c r="L293" i="8"/>
  <c r="M293" i="8"/>
  <c r="L322" i="8"/>
  <c r="M322" i="8"/>
  <c r="P337" i="8"/>
  <c r="P374" i="8"/>
  <c r="L97" i="8"/>
  <c r="M97" i="8"/>
  <c r="P112" i="8"/>
  <c r="P114" i="8"/>
  <c r="P120" i="8"/>
  <c r="P122" i="8"/>
  <c r="L128" i="8"/>
  <c r="M128" i="8"/>
  <c r="L137" i="8"/>
  <c r="M137" i="8"/>
  <c r="P142" i="8"/>
  <c r="P147" i="8"/>
  <c r="P155" i="8"/>
  <c r="P164" i="8"/>
  <c r="P172" i="8"/>
  <c r="P181" i="8"/>
  <c r="L266" i="8"/>
  <c r="M266" i="8"/>
  <c r="L285" i="8"/>
  <c r="M285" i="8"/>
  <c r="L301" i="8"/>
  <c r="M301" i="8"/>
  <c r="P313" i="8"/>
  <c r="L320" i="8"/>
  <c r="M320" i="8"/>
  <c r="P327" i="8"/>
  <c r="P328" i="8"/>
  <c r="M333" i="8"/>
  <c r="L341" i="8"/>
  <c r="M341" i="8"/>
  <c r="P344" i="8"/>
  <c r="P345" i="8"/>
  <c r="M350" i="8"/>
  <c r="L359" i="8"/>
  <c r="M359" i="8"/>
  <c r="P362" i="8"/>
  <c r="P364" i="8"/>
  <c r="M369" i="8"/>
  <c r="L379" i="8"/>
  <c r="M379" i="8"/>
  <c r="P383" i="8"/>
  <c r="P384" i="8"/>
  <c r="M422" i="8"/>
  <c r="P452" i="8"/>
  <c r="L455" i="8"/>
  <c r="M455" i="8"/>
  <c r="P460" i="8"/>
  <c r="M463" i="8"/>
  <c r="P466" i="8"/>
  <c r="M227" i="8"/>
  <c r="L228" i="8"/>
  <c r="M64" i="8"/>
  <c r="L70" i="8"/>
  <c r="M143" i="8"/>
  <c r="P330" i="8"/>
  <c r="P339" i="8"/>
  <c r="P348" i="8"/>
  <c r="P357" i="8"/>
  <c r="P367" i="8"/>
  <c r="P376" i="8"/>
  <c r="P386" i="8"/>
  <c r="P409" i="8"/>
  <c r="L428" i="8"/>
  <c r="M428" i="8"/>
  <c r="P435" i="8"/>
  <c r="L438" i="8"/>
  <c r="M438" i="8"/>
  <c r="L464" i="8"/>
  <c r="M464" i="8"/>
  <c r="L282" i="8"/>
  <c r="M282" i="8"/>
  <c r="L60" i="8"/>
  <c r="L315" i="8"/>
  <c r="L446" i="8"/>
  <c r="L281" i="8"/>
  <c r="B500" i="8"/>
  <c r="B501" i="8"/>
  <c r="B514" i="8"/>
  <c r="P318" i="8"/>
  <c r="P326" i="8"/>
  <c r="P335" i="8"/>
  <c r="P343" i="8"/>
  <c r="P361" i="8"/>
  <c r="P371" i="8"/>
  <c r="P382" i="8"/>
  <c r="P391" i="8"/>
  <c r="P418" i="8"/>
  <c r="L427" i="8"/>
  <c r="L431" i="8"/>
  <c r="M431" i="8"/>
  <c r="P439" i="8"/>
  <c r="P440" i="8"/>
  <c r="L447" i="8"/>
  <c r="M447" i="8"/>
  <c r="P448" i="8"/>
  <c r="L460" i="8"/>
  <c r="P472" i="8"/>
  <c r="P481" i="8"/>
  <c r="P483" i="8"/>
  <c r="P485" i="8"/>
  <c r="L40" i="8"/>
  <c r="M40" i="8"/>
  <c r="M315" i="8"/>
  <c r="L403" i="8"/>
  <c r="L356" i="8"/>
  <c r="M20" i="7"/>
  <c r="M36" i="7"/>
  <c r="M77" i="7"/>
  <c r="M141" i="7"/>
  <c r="M173" i="7"/>
  <c r="M81" i="7"/>
  <c r="M97" i="7"/>
  <c r="M129" i="7"/>
  <c r="M153" i="7"/>
  <c r="M186" i="7"/>
  <c r="M194" i="7"/>
  <c r="P203" i="7"/>
  <c r="L3" i="7"/>
  <c r="M3" i="7"/>
  <c r="L7" i="7"/>
  <c r="M7" i="7"/>
  <c r="L12" i="7"/>
  <c r="M12" i="7"/>
  <c r="L14" i="7"/>
  <c r="M14" i="7"/>
  <c r="L24" i="7"/>
  <c r="M24" i="7"/>
  <c r="L26" i="7"/>
  <c r="M26" i="7"/>
  <c r="L28" i="7"/>
  <c r="M28" i="7"/>
  <c r="L30" i="7"/>
  <c r="M30" i="7"/>
  <c r="L40" i="7"/>
  <c r="M40" i="7"/>
  <c r="L42" i="7"/>
  <c r="M42" i="7"/>
  <c r="L44" i="7"/>
  <c r="M44" i="7"/>
  <c r="L46" i="7"/>
  <c r="M46" i="7"/>
  <c r="L48" i="7"/>
  <c r="M48" i="7"/>
  <c r="L56" i="7"/>
  <c r="M56" i="7"/>
  <c r="L58" i="7"/>
  <c r="M58" i="7"/>
  <c r="L60" i="7"/>
  <c r="M60" i="7"/>
  <c r="L62" i="7"/>
  <c r="M62" i="7"/>
  <c r="L64" i="7"/>
  <c r="M64" i="7"/>
  <c r="L66" i="7"/>
  <c r="M66" i="7"/>
  <c r="L69" i="7"/>
  <c r="M69" i="7"/>
  <c r="L71" i="7"/>
  <c r="M71" i="7"/>
  <c r="M73" i="7"/>
  <c r="L75" i="7"/>
  <c r="M75" i="7"/>
  <c r="L85" i="7"/>
  <c r="M85" i="7"/>
  <c r="L87" i="7"/>
  <c r="M87" i="7"/>
  <c r="L89" i="7"/>
  <c r="M89" i="7"/>
  <c r="L91" i="7"/>
  <c r="M91" i="7"/>
  <c r="L93" i="7"/>
  <c r="M93" i="7"/>
  <c r="L99" i="7"/>
  <c r="M99" i="7"/>
  <c r="L101" i="7"/>
  <c r="M101" i="7"/>
  <c r="L103" i="7"/>
  <c r="M103" i="7"/>
  <c r="L105" i="7"/>
  <c r="M105" i="7"/>
  <c r="L107" i="7"/>
  <c r="M107" i="7"/>
  <c r="L109" i="7"/>
  <c r="M109" i="7"/>
  <c r="L111" i="7"/>
  <c r="M111" i="7"/>
  <c r="L397" i="8"/>
  <c r="M397" i="8"/>
  <c r="P397" i="8"/>
  <c r="L416" i="8"/>
  <c r="M416" i="8"/>
  <c r="P416" i="8"/>
  <c r="L469" i="8"/>
  <c r="M469" i="8"/>
  <c r="L5" i="7"/>
  <c r="M5" i="7"/>
  <c r="L10" i="7"/>
  <c r="M10" i="7"/>
  <c r="L16" i="7"/>
  <c r="M16" i="7"/>
  <c r="M203" i="7"/>
  <c r="M207" i="7"/>
  <c r="P213" i="7"/>
  <c r="P221" i="7"/>
  <c r="P229" i="7"/>
  <c r="M231" i="7"/>
  <c r="P245" i="7"/>
  <c r="L465" i="7"/>
  <c r="M465" i="7"/>
  <c r="L473" i="7"/>
  <c r="M473" i="7"/>
  <c r="L481" i="7"/>
  <c r="M481" i="7"/>
  <c r="L489" i="7"/>
  <c r="M489" i="7"/>
  <c r="L497" i="7"/>
  <c r="M497" i="7"/>
  <c r="L505" i="7"/>
  <c r="M505" i="7"/>
  <c r="L205" i="7"/>
  <c r="M205" i="7"/>
  <c r="P205" i="7"/>
  <c r="P215" i="7"/>
  <c r="P223" i="7"/>
  <c r="P231" i="7"/>
  <c r="M233" i="7"/>
  <c r="L690" i="7"/>
  <c r="M690" i="7"/>
  <c r="L698" i="7"/>
  <c r="M698" i="7"/>
  <c r="L706" i="7"/>
  <c r="M706" i="7"/>
  <c r="L714" i="7"/>
  <c r="M714" i="7"/>
  <c r="L722" i="7"/>
  <c r="M722" i="7"/>
  <c r="L738" i="7"/>
  <c r="M738" i="7"/>
  <c r="L746" i="7"/>
  <c r="M746" i="7"/>
  <c r="L759" i="7"/>
  <c r="M759" i="7"/>
  <c r="P759" i="7"/>
  <c r="L789" i="7"/>
  <c r="M789" i="7"/>
  <c r="P789" i="7"/>
  <c r="L771" i="7"/>
  <c r="M771" i="7"/>
  <c r="L813" i="7"/>
  <c r="M813" i="7"/>
  <c r="L821" i="7"/>
  <c r="M821" i="7"/>
  <c r="M773" i="7"/>
  <c r="L773" i="7"/>
  <c r="L763" i="7"/>
  <c r="M763" i="7"/>
  <c r="P458" i="7"/>
  <c r="P686" i="7"/>
  <c r="P694" i="7"/>
  <c r="P702" i="7"/>
  <c r="P710" i="7"/>
  <c r="P718" i="7"/>
  <c r="P726" i="7"/>
  <c r="P734" i="7"/>
  <c r="P742" i="7"/>
  <c r="P750" i="7"/>
  <c r="L781" i="7"/>
  <c r="M781" i="7"/>
  <c r="L145" i="8"/>
  <c r="M145" i="8"/>
  <c r="P145" i="8"/>
  <c r="L459" i="7"/>
  <c r="M459" i="7"/>
  <c r="L467" i="7"/>
  <c r="M467" i="7"/>
  <c r="L475" i="7"/>
  <c r="M475" i="7"/>
  <c r="M479" i="7"/>
  <c r="L483" i="7"/>
  <c r="M483" i="7"/>
  <c r="M487" i="7"/>
  <c r="L491" i="7"/>
  <c r="M491" i="7"/>
  <c r="L499" i="7"/>
  <c r="M499" i="7"/>
  <c r="M503" i="7"/>
  <c r="L507" i="7"/>
  <c r="M507" i="7"/>
  <c r="M511" i="7"/>
  <c r="L514" i="7"/>
  <c r="M514" i="7"/>
  <c r="L518" i="7"/>
  <c r="M518" i="7"/>
  <c r="L522" i="7"/>
  <c r="M522" i="7"/>
  <c r="L526" i="7"/>
  <c r="M526" i="7"/>
  <c r="L530" i="7"/>
  <c r="M530" i="7"/>
  <c r="L534" i="7"/>
  <c r="M534" i="7"/>
  <c r="L538" i="7"/>
  <c r="M538" i="7"/>
  <c r="L542" i="7"/>
  <c r="M542" i="7"/>
  <c r="L546" i="7"/>
  <c r="M546" i="7"/>
  <c r="L550" i="7"/>
  <c r="M550" i="7"/>
  <c r="L554" i="7"/>
  <c r="M554" i="7"/>
  <c r="L558" i="7"/>
  <c r="M558" i="7"/>
  <c r="L562" i="7"/>
  <c r="M562" i="7"/>
  <c r="L566" i="7"/>
  <c r="M566" i="7"/>
  <c r="L570" i="7"/>
  <c r="M570" i="7"/>
  <c r="L574" i="7"/>
  <c r="M574" i="7"/>
  <c r="L578" i="7"/>
  <c r="M578" i="7"/>
  <c r="L582" i="7"/>
  <c r="M582" i="7"/>
  <c r="L586" i="7"/>
  <c r="M586" i="7"/>
  <c r="L590" i="7"/>
  <c r="M590" i="7"/>
  <c r="L594" i="7"/>
  <c r="M594" i="7"/>
  <c r="L598" i="7"/>
  <c r="M598" i="7"/>
  <c r="L602" i="7"/>
  <c r="M602" i="7"/>
  <c r="L606" i="7"/>
  <c r="M606" i="7"/>
  <c r="L610" i="7"/>
  <c r="M610" i="7"/>
  <c r="L615" i="7"/>
  <c r="M615" i="7"/>
  <c r="L619" i="7"/>
  <c r="M619" i="7"/>
  <c r="L623" i="7"/>
  <c r="M623" i="7"/>
  <c r="L627" i="7"/>
  <c r="M627" i="7"/>
  <c r="L631" i="7"/>
  <c r="M631" i="7"/>
  <c r="L635" i="7"/>
  <c r="M635" i="7"/>
  <c r="L640" i="7"/>
  <c r="M640" i="7"/>
  <c r="L644" i="7"/>
  <c r="M644" i="7"/>
  <c r="L649" i="7"/>
  <c r="M649" i="7"/>
  <c r="L653" i="7"/>
  <c r="M653" i="7"/>
  <c r="L661" i="7"/>
  <c r="L665" i="7"/>
  <c r="M665" i="7"/>
  <c r="L669" i="7"/>
  <c r="M669" i="7"/>
  <c r="L673" i="7"/>
  <c r="M673" i="7"/>
  <c r="L677" i="7"/>
  <c r="M677" i="7"/>
  <c r="L681" i="7"/>
  <c r="M681" i="7"/>
  <c r="L798" i="7"/>
  <c r="M798" i="7"/>
  <c r="L684" i="7"/>
  <c r="M684" i="7"/>
  <c r="L708" i="7"/>
  <c r="M708" i="7"/>
  <c r="L716" i="7"/>
  <c r="M716" i="7"/>
  <c r="L724" i="7"/>
  <c r="M724" i="7"/>
  <c r="L732" i="7"/>
  <c r="M732" i="7"/>
  <c r="L740" i="7"/>
  <c r="M740" i="7"/>
  <c r="L748" i="7"/>
  <c r="M748" i="7"/>
  <c r="L756" i="7"/>
  <c r="M756" i="7"/>
  <c r="L769" i="7"/>
  <c r="M769" i="7"/>
  <c r="L779" i="7"/>
  <c r="M779" i="7"/>
  <c r="L787" i="7"/>
  <c r="M787" i="7"/>
  <c r="L796" i="7"/>
  <c r="M796" i="7"/>
  <c r="L810" i="7"/>
  <c r="M810" i="7"/>
  <c r="P815" i="7"/>
  <c r="L819" i="7"/>
  <c r="M819" i="7"/>
  <c r="P823" i="7"/>
  <c r="M826" i="7"/>
  <c r="L827" i="7"/>
  <c r="M827" i="7"/>
  <c r="M761" i="7"/>
  <c r="L762" i="7"/>
  <c r="M762" i="7"/>
  <c r="L9" i="8"/>
  <c r="M9" i="8"/>
  <c r="L17" i="8"/>
  <c r="M17" i="8"/>
  <c r="L26" i="8"/>
  <c r="M26" i="8"/>
  <c r="L34" i="8"/>
  <c r="M34" i="8"/>
  <c r="L43" i="8"/>
  <c r="M43" i="8"/>
  <c r="L91" i="8"/>
  <c r="M91" i="8"/>
  <c r="L108" i="8"/>
  <c r="M108" i="8"/>
  <c r="L125" i="8"/>
  <c r="M125" i="8"/>
  <c r="P754" i="7"/>
  <c r="P767" i="7"/>
  <c r="P776" i="7"/>
  <c r="L785" i="7"/>
  <c r="M785" i="7"/>
  <c r="P785" i="7"/>
  <c r="L794" i="7"/>
  <c r="M794" i="7"/>
  <c r="P794" i="7"/>
  <c r="L802" i="7"/>
  <c r="M802" i="7"/>
  <c r="P802" i="7"/>
  <c r="L806" i="7"/>
  <c r="M806" i="7"/>
  <c r="L808" i="7"/>
  <c r="M808" i="7"/>
  <c r="P813" i="7"/>
  <c r="M816" i="7"/>
  <c r="L817" i="7"/>
  <c r="M817" i="7"/>
  <c r="P821" i="7"/>
  <c r="M824" i="7"/>
  <c r="L825" i="7"/>
  <c r="M825" i="7"/>
  <c r="L611" i="7"/>
  <c r="M611" i="7"/>
  <c r="L3" i="8"/>
  <c r="M3" i="8"/>
  <c r="L11" i="8"/>
  <c r="M11" i="8"/>
  <c r="L19" i="8"/>
  <c r="M19" i="8"/>
  <c r="L28" i="8"/>
  <c r="M28" i="8"/>
  <c r="L36" i="8"/>
  <c r="M36" i="8"/>
  <c r="L45" i="8"/>
  <c r="M45" i="8"/>
  <c r="L212" i="8"/>
  <c r="M212" i="8"/>
  <c r="P212" i="8"/>
  <c r="L688" i="7"/>
  <c r="M688" i="7"/>
  <c r="L704" i="7"/>
  <c r="M704" i="7"/>
  <c r="L712" i="7"/>
  <c r="M712" i="7"/>
  <c r="L720" i="7"/>
  <c r="M720" i="7"/>
  <c r="L728" i="7"/>
  <c r="M728" i="7"/>
  <c r="L736" i="7"/>
  <c r="M736" i="7"/>
  <c r="L744" i="7"/>
  <c r="M744" i="7"/>
  <c r="L752" i="7"/>
  <c r="M752" i="7"/>
  <c r="L764" i="7"/>
  <c r="M764" i="7"/>
  <c r="L774" i="7"/>
  <c r="M774" i="7"/>
  <c r="L783" i="7"/>
  <c r="M783" i="7"/>
  <c r="P783" i="7"/>
  <c r="L791" i="7"/>
  <c r="M791" i="7"/>
  <c r="P791" i="7"/>
  <c r="L800" i="7"/>
  <c r="M800" i="7"/>
  <c r="P800" i="7"/>
  <c r="L815" i="7"/>
  <c r="M815" i="7"/>
  <c r="L823" i="7"/>
  <c r="M823" i="7"/>
  <c r="L328" i="7"/>
  <c r="M328" i="7"/>
  <c r="L636" i="7"/>
  <c r="M648" i="7"/>
  <c r="L648" i="7"/>
  <c r="C830" i="7"/>
  <c r="C834" i="7"/>
  <c r="B841" i="7"/>
  <c r="B842" i="7"/>
  <c r="B856" i="7"/>
  <c r="L5" i="8"/>
  <c r="M5" i="8"/>
  <c r="L13" i="8"/>
  <c r="M13" i="8"/>
  <c r="L21" i="8"/>
  <c r="M21" i="8"/>
  <c r="L30" i="8"/>
  <c r="M30" i="8"/>
  <c r="L38" i="8"/>
  <c r="M38" i="8"/>
  <c r="L100" i="8"/>
  <c r="M100" i="8"/>
  <c r="L116" i="8"/>
  <c r="M116" i="8"/>
  <c r="L133" i="8"/>
  <c r="M133" i="8"/>
  <c r="L47" i="8"/>
  <c r="M47" i="8"/>
  <c r="L49" i="8"/>
  <c r="M49" i="8"/>
  <c r="L51" i="8"/>
  <c r="M51" i="8"/>
  <c r="L53" i="8"/>
  <c r="M53" i="8"/>
  <c r="L56" i="8"/>
  <c r="M56" i="8"/>
  <c r="L59" i="8"/>
  <c r="M59" i="8"/>
  <c r="L62" i="8"/>
  <c r="M62" i="8"/>
  <c r="L65" i="8"/>
  <c r="M65" i="8"/>
  <c r="L67" i="8"/>
  <c r="M67" i="8"/>
  <c r="L69" i="8"/>
  <c r="M69" i="8"/>
  <c r="L72" i="8"/>
  <c r="M72" i="8"/>
  <c r="L78" i="8"/>
  <c r="M78" i="8"/>
  <c r="L80" i="8"/>
  <c r="M80" i="8"/>
  <c r="L82" i="8"/>
  <c r="M82" i="8"/>
  <c r="M140" i="8"/>
  <c r="P153" i="8"/>
  <c r="M158" i="8"/>
  <c r="P162" i="8"/>
  <c r="P170" i="8"/>
  <c r="P179" i="8"/>
  <c r="M183" i="8"/>
  <c r="L187" i="8"/>
  <c r="M187" i="8"/>
  <c r="L221" i="8"/>
  <c r="M221" i="8"/>
  <c r="L412" i="8"/>
  <c r="M412" i="8"/>
  <c r="P412" i="8"/>
  <c r="L87" i="8"/>
  <c r="M87" i="8"/>
  <c r="L95" i="8"/>
  <c r="M95" i="8"/>
  <c r="L104" i="8"/>
  <c r="M104" i="8"/>
  <c r="L112" i="8"/>
  <c r="M112" i="8"/>
  <c r="L120" i="8"/>
  <c r="M120" i="8"/>
  <c r="L138" i="8"/>
  <c r="M138" i="8"/>
  <c r="L142" i="8"/>
  <c r="M142" i="8"/>
  <c r="L196" i="8"/>
  <c r="M196" i="8"/>
  <c r="L232" i="8"/>
  <c r="M232" i="8"/>
  <c r="L407" i="8"/>
  <c r="M407" i="8"/>
  <c r="P407" i="8"/>
  <c r="L85" i="8"/>
  <c r="M85" i="8"/>
  <c r="P85" i="8"/>
  <c r="L93" i="8"/>
  <c r="M93" i="8"/>
  <c r="P93" i="8"/>
  <c r="L110" i="8"/>
  <c r="M110" i="8"/>
  <c r="P110" i="8"/>
  <c r="L118" i="8"/>
  <c r="M118" i="8"/>
  <c r="P118" i="8"/>
  <c r="L127" i="8"/>
  <c r="M127" i="8"/>
  <c r="P127" i="8"/>
  <c r="L136" i="8"/>
  <c r="M136" i="8"/>
  <c r="P136" i="8"/>
  <c r="P140" i="8"/>
  <c r="P149" i="8"/>
  <c r="P158" i="8"/>
  <c r="P166" i="8"/>
  <c r="P175" i="8"/>
  <c r="P183" i="8"/>
  <c r="L204" i="8"/>
  <c r="M204" i="8"/>
  <c r="L420" i="8"/>
  <c r="M420" i="8"/>
  <c r="P420" i="8"/>
  <c r="L151" i="8"/>
  <c r="M151" i="8"/>
  <c r="L160" i="8"/>
  <c r="M160" i="8"/>
  <c r="L168" i="8"/>
  <c r="M168" i="8"/>
  <c r="L177" i="8"/>
  <c r="M177" i="8"/>
  <c r="L185" i="8"/>
  <c r="M185" i="8"/>
  <c r="L194" i="8"/>
  <c r="M194" i="8"/>
  <c r="L210" i="8"/>
  <c r="M210" i="8"/>
  <c r="L218" i="8"/>
  <c r="M218" i="8"/>
  <c r="L239" i="8"/>
  <c r="M239" i="8"/>
  <c r="L247" i="8"/>
  <c r="M247" i="8"/>
  <c r="L251" i="8"/>
  <c r="M251" i="8"/>
  <c r="L256" i="8"/>
  <c r="M256" i="8"/>
  <c r="L260" i="8"/>
  <c r="M260" i="8"/>
  <c r="L265" i="8"/>
  <c r="M265" i="8"/>
  <c r="L269" i="8"/>
  <c r="M269" i="8"/>
  <c r="L434" i="8"/>
  <c r="M434" i="8"/>
  <c r="L451" i="8"/>
  <c r="M451" i="8"/>
  <c r="P191" i="8"/>
  <c r="P200" i="8"/>
  <c r="P216" i="8"/>
  <c r="P225" i="8"/>
  <c r="P237" i="8"/>
  <c r="L433" i="8"/>
  <c r="M433" i="8"/>
  <c r="P433" i="8"/>
  <c r="P450" i="8"/>
  <c r="L147" i="8"/>
  <c r="M147" i="8"/>
  <c r="L155" i="8"/>
  <c r="M155" i="8"/>
  <c r="L164" i="8"/>
  <c r="M164" i="8"/>
  <c r="L172" i="8"/>
  <c r="M172" i="8"/>
  <c r="L181" i="8"/>
  <c r="M181" i="8"/>
  <c r="L189" i="8"/>
  <c r="M189" i="8"/>
  <c r="L198" i="8"/>
  <c r="M198" i="8"/>
  <c r="L206" i="8"/>
  <c r="M206" i="8"/>
  <c r="L214" i="8"/>
  <c r="M214" i="8"/>
  <c r="L223" i="8"/>
  <c r="M223" i="8"/>
  <c r="L234" i="8"/>
  <c r="M234" i="8"/>
  <c r="L241" i="8"/>
  <c r="M241" i="8"/>
  <c r="L245" i="8"/>
  <c r="M245" i="8"/>
  <c r="L249" i="8"/>
  <c r="M249" i="8"/>
  <c r="L254" i="8"/>
  <c r="M254" i="8"/>
  <c r="L258" i="8"/>
  <c r="M258" i="8"/>
  <c r="L263" i="8"/>
  <c r="M263" i="8"/>
  <c r="L267" i="8"/>
  <c r="M267" i="8"/>
  <c r="L432" i="8"/>
  <c r="M432" i="8"/>
  <c r="L465" i="8"/>
  <c r="L274" i="8"/>
  <c r="M274" i="8"/>
  <c r="L276" i="8"/>
  <c r="M276" i="8"/>
  <c r="L278" i="8"/>
  <c r="M278" i="8"/>
  <c r="L280" i="8"/>
  <c r="M280" i="8"/>
  <c r="L284" i="8"/>
  <c r="M284" i="8"/>
  <c r="L286" i="8"/>
  <c r="M286" i="8"/>
  <c r="L288" i="8"/>
  <c r="M288" i="8"/>
  <c r="L290" i="8"/>
  <c r="M290" i="8"/>
  <c r="L292" i="8"/>
  <c r="M292" i="8"/>
  <c r="L296" i="8"/>
  <c r="M296" i="8"/>
  <c r="L298" i="8"/>
  <c r="M298" i="8"/>
  <c r="L300" i="8"/>
  <c r="M300" i="8"/>
  <c r="L302" i="8"/>
  <c r="M302" i="8"/>
  <c r="L304" i="8"/>
  <c r="M304" i="8"/>
  <c r="L306" i="8"/>
  <c r="M306" i="8"/>
  <c r="L312" i="8"/>
  <c r="M312" i="8"/>
  <c r="L317" i="8"/>
  <c r="M317" i="8"/>
  <c r="L319" i="8"/>
  <c r="M319" i="8"/>
  <c r="L321" i="8"/>
  <c r="M321" i="8"/>
  <c r="L323" i="8"/>
  <c r="M323" i="8"/>
  <c r="M325" i="8"/>
  <c r="L327" i="8"/>
  <c r="M327" i="8"/>
  <c r="L329" i="8"/>
  <c r="M329" i="8"/>
  <c r="L332" i="8"/>
  <c r="M332" i="8"/>
  <c r="L334" i="8"/>
  <c r="M334" i="8"/>
  <c r="L336" i="8"/>
  <c r="M336" i="8"/>
  <c r="L338" i="8"/>
  <c r="M338" i="8"/>
  <c r="L340" i="8"/>
  <c r="M340" i="8"/>
  <c r="L342" i="8"/>
  <c r="M342" i="8"/>
  <c r="L344" i="8"/>
  <c r="M344" i="8"/>
  <c r="L347" i="8"/>
  <c r="M347" i="8"/>
  <c r="L349" i="8"/>
  <c r="M349" i="8"/>
  <c r="L351" i="8"/>
  <c r="M351" i="8"/>
  <c r="L353" i="8"/>
  <c r="M353" i="8"/>
  <c r="L358" i="8"/>
  <c r="M358" i="8"/>
  <c r="L360" i="8"/>
  <c r="M360" i="8"/>
  <c r="L362" i="8"/>
  <c r="M362" i="8"/>
  <c r="L366" i="8"/>
  <c r="M366" i="8"/>
  <c r="L368" i="8"/>
  <c r="M368" i="8"/>
  <c r="L370" i="8"/>
  <c r="M370" i="8"/>
  <c r="L373" i="8"/>
  <c r="M373" i="8"/>
  <c r="L375" i="8"/>
  <c r="M375" i="8"/>
  <c r="L377" i="8"/>
  <c r="M377" i="8"/>
  <c r="L380" i="8"/>
  <c r="M380" i="8"/>
  <c r="L383" i="8"/>
  <c r="M383" i="8"/>
  <c r="L385" i="8"/>
  <c r="M385" i="8"/>
  <c r="L388" i="8"/>
  <c r="M388" i="8"/>
  <c r="L390" i="8"/>
  <c r="M390" i="8"/>
  <c r="L393" i="8"/>
  <c r="M393" i="8"/>
  <c r="P394" i="8"/>
  <c r="L396" i="8"/>
  <c r="M396" i="8"/>
  <c r="P398" i="8"/>
  <c r="L400" i="8"/>
  <c r="M400" i="8"/>
  <c r="P402" i="8"/>
  <c r="L406" i="8"/>
  <c r="M406" i="8"/>
  <c r="L411" i="8"/>
  <c r="M411" i="8"/>
  <c r="L415" i="8"/>
  <c r="M415" i="8"/>
  <c r="P417" i="8"/>
  <c r="L419" i="8"/>
  <c r="M419" i="8"/>
  <c r="P422" i="8"/>
  <c r="L430" i="8"/>
  <c r="M430" i="8"/>
  <c r="L437" i="8"/>
  <c r="M437" i="8"/>
  <c r="P438" i="8"/>
  <c r="P455" i="8"/>
  <c r="M404" i="8"/>
  <c r="L404" i="8"/>
  <c r="L363" i="8"/>
  <c r="M363" i="8"/>
  <c r="M395" i="8"/>
  <c r="M399" i="8"/>
  <c r="M405" i="8"/>
  <c r="M409" i="8"/>
  <c r="M414" i="8"/>
  <c r="M418" i="8"/>
  <c r="M424" i="8"/>
  <c r="L425" i="8"/>
  <c r="M425" i="8"/>
  <c r="P426" i="8"/>
  <c r="P428" i="8"/>
  <c r="M440" i="8"/>
  <c r="L441" i="8"/>
  <c r="M441" i="8"/>
  <c r="P442" i="8"/>
  <c r="M457" i="8"/>
  <c r="L458" i="8"/>
  <c r="M458" i="8"/>
  <c r="P459" i="8"/>
  <c r="P465" i="8"/>
  <c r="P469" i="8"/>
  <c r="P396" i="8"/>
  <c r="P400" i="8"/>
  <c r="P406" i="8"/>
  <c r="P415" i="8"/>
  <c r="P419" i="8"/>
  <c r="L429" i="8"/>
  <c r="M429" i="8"/>
  <c r="P430" i="8"/>
  <c r="P432" i="8"/>
  <c r="L436" i="8"/>
  <c r="M436" i="8"/>
  <c r="L445" i="8"/>
  <c r="M445" i="8"/>
  <c r="M461" i="8"/>
  <c r="L462" i="8"/>
  <c r="M462" i="8"/>
  <c r="P463" i="8"/>
  <c r="L470" i="8"/>
  <c r="M470" i="8"/>
  <c r="L474" i="8"/>
  <c r="M474" i="8"/>
  <c r="P467" i="8"/>
  <c r="P471" i="8"/>
  <c r="L473" i="8"/>
  <c r="M473" i="8"/>
  <c r="P475" i="8"/>
  <c r="L84" i="8"/>
  <c r="M84" i="8"/>
  <c r="M261" i="8"/>
  <c r="L261" i="8"/>
  <c r="M236" i="8"/>
  <c r="L236" i="8"/>
  <c r="M423" i="8"/>
  <c r="M427" i="8"/>
  <c r="M435" i="8"/>
  <c r="M439" i="8"/>
  <c r="M443" i="8"/>
  <c r="M448" i="8"/>
  <c r="M452" i="8"/>
  <c r="M456" i="8"/>
  <c r="M460" i="8"/>
  <c r="M468" i="8"/>
  <c r="M472" i="8"/>
  <c r="L476" i="8"/>
  <c r="M476" i="8"/>
  <c r="M123" i="8"/>
  <c r="L123" i="8"/>
  <c r="M55" i="8"/>
  <c r="L55" i="8"/>
  <c r="M135" i="8"/>
  <c r="L135" i="8"/>
  <c r="M392" i="8"/>
  <c r="L392" i="8"/>
  <c r="P473" i="8"/>
  <c r="L193" i="8"/>
  <c r="M193" i="8"/>
  <c r="M378" i="8"/>
  <c r="L480" i="8"/>
  <c r="M480" i="8"/>
  <c r="L482" i="8"/>
  <c r="M482" i="8"/>
  <c r="L484" i="8"/>
  <c r="M484" i="8"/>
  <c r="L486" i="8"/>
  <c r="M486" i="8"/>
  <c r="L387" i="8"/>
  <c r="C489" i="8"/>
  <c r="C494" i="8"/>
  <c r="F3" i="4"/>
  <c r="A2" i="4"/>
  <c r="E3" i="4"/>
  <c r="D3" i="4"/>
  <c r="C3" i="4"/>
  <c r="B3" i="4"/>
  <c r="D17" i="4"/>
  <c r="C17" i="4"/>
  <c r="B17" i="4"/>
  <c r="A13" i="4"/>
  <c r="A12" i="4"/>
  <c r="A11" i="4"/>
  <c r="A15" i="1"/>
  <c r="A14" i="1"/>
  <c r="A13" i="1"/>
  <c r="A12" i="1"/>
  <c r="E18" i="1"/>
  <c r="D18" i="1"/>
  <c r="C18" i="1"/>
  <c r="B18" i="1"/>
  <c r="L139" i="7"/>
  <c r="M139" i="7"/>
  <c r="J828" i="7"/>
  <c r="L239" i="7"/>
  <c r="M239" i="7"/>
  <c r="P239" i="7"/>
  <c r="L248" i="7"/>
  <c r="M248" i="7"/>
  <c r="P248" i="7"/>
  <c r="P696" i="7"/>
  <c r="P700" i="7"/>
  <c r="L700" i="7"/>
  <c r="M700" i="7"/>
  <c r="P53" i="8"/>
  <c r="O487" i="8"/>
  <c r="L102" i="8"/>
  <c r="M102" i="8"/>
  <c r="P106" i="8"/>
  <c r="L106" i="8"/>
  <c r="M106" i="8"/>
  <c r="P308" i="8"/>
  <c r="L308" i="8"/>
  <c r="M308" i="8"/>
  <c r="P401" i="8"/>
  <c r="M477" i="8"/>
  <c r="P477" i="8"/>
  <c r="L477" i="8"/>
  <c r="M444" i="8"/>
  <c r="L129" i="8"/>
  <c r="M129" i="8"/>
  <c r="P137" i="7"/>
  <c r="O828" i="7"/>
  <c r="L333" i="7"/>
  <c r="M333" i="7"/>
  <c r="P333" i="7"/>
  <c r="L347" i="7"/>
  <c r="M347" i="7"/>
  <c r="M461" i="7"/>
  <c r="P461" i="7"/>
  <c r="P657" i="7"/>
  <c r="L657" i="7"/>
  <c r="L674" i="7"/>
  <c r="M674" i="7"/>
  <c r="M692" i="7"/>
  <c r="K487" i="8"/>
  <c r="L103" i="8"/>
  <c r="M103" i="8"/>
  <c r="M208" i="8"/>
  <c r="P243" i="8"/>
  <c r="M294" i="8"/>
  <c r="L354" i="8"/>
  <c r="P354" i="8"/>
  <c r="M354" i="8"/>
  <c r="M408" i="8"/>
  <c r="L408" i="8"/>
  <c r="L413" i="8"/>
  <c r="M413" i="8"/>
  <c r="P413" i="8"/>
  <c r="M465" i="8"/>
  <c r="M381" i="8"/>
  <c r="L381" i="8"/>
  <c r="L453" i="8"/>
  <c r="M453" i="8"/>
  <c r="P444" i="8"/>
  <c r="M449" i="8"/>
  <c r="P102" i="8"/>
  <c r="M657" i="7"/>
  <c r="P449" i="8"/>
  <c r="P408" i="8"/>
  <c r="L243" i="8"/>
  <c r="M243" i="8"/>
  <c r="L401" i="8"/>
  <c r="M401" i="8"/>
  <c r="L692" i="7"/>
  <c r="M324" i="8"/>
  <c r="L316" i="7"/>
  <c r="M316" i="7"/>
  <c r="P316" i="7"/>
  <c r="M661" i="7"/>
  <c r="P687" i="7"/>
  <c r="M687" i="7"/>
  <c r="L687" i="7"/>
  <c r="P730" i="7"/>
  <c r="L730" i="7"/>
  <c r="M730" i="7"/>
  <c r="P74" i="8"/>
  <c r="L74" i="8"/>
  <c r="J487" i="8"/>
  <c r="M74" i="8"/>
  <c r="L220" i="8"/>
  <c r="M220" i="8"/>
  <c r="P220" i="8"/>
  <c r="P226" i="8"/>
  <c r="L226" i="8"/>
  <c r="M226" i="8"/>
  <c r="M157" i="8"/>
  <c r="L157" i="8"/>
  <c r="F5" i="4"/>
  <c r="G5" i="4"/>
  <c r="G8" i="4"/>
  <c r="B24" i="4"/>
  <c r="P674" i="7"/>
  <c r="L314" i="8"/>
  <c r="M314" i="8"/>
  <c r="M272" i="8"/>
  <c r="P208" i="8"/>
  <c r="L696" i="7"/>
  <c r="M696" i="7"/>
  <c r="L324" i="8"/>
  <c r="P692" i="7"/>
  <c r="L461" i="7"/>
  <c r="M8" i="7"/>
  <c r="P53" i="7"/>
  <c r="L53" i="7"/>
  <c r="M53" i="7"/>
  <c r="P72" i="7"/>
  <c r="M72" i="7"/>
  <c r="L94" i="7"/>
  <c r="P94" i="7"/>
  <c r="M94" i="7"/>
  <c r="P115" i="7"/>
  <c r="M115" i="7"/>
  <c r="L201" i="7"/>
  <c r="M201" i="7"/>
  <c r="P201" i="7"/>
  <c r="L210" i="7"/>
  <c r="M210" i="7"/>
  <c r="L324" i="7"/>
  <c r="M324" i="7"/>
  <c r="P324" i="7"/>
  <c r="L33" i="7"/>
  <c r="M33" i="7"/>
  <c r="L35" i="7"/>
  <c r="M35" i="7"/>
  <c r="K828" i="7"/>
  <c r="L39" i="7"/>
  <c r="M39" i="7"/>
  <c r="M52" i="7"/>
  <c r="L52" i="7"/>
  <c r="P140" i="7"/>
  <c r="L140" i="7"/>
  <c r="M140" i="7"/>
  <c r="L165" i="7"/>
  <c r="M165" i="7"/>
  <c r="P170" i="7"/>
  <c r="L170" i="7"/>
  <c r="M170" i="7"/>
  <c r="M182" i="7"/>
  <c r="P182" i="7"/>
  <c r="L187" i="7"/>
  <c r="M187" i="7"/>
  <c r="P187" i="7"/>
  <c r="L256" i="7"/>
  <c r="M256" i="7"/>
  <c r="L460" i="7"/>
  <c r="M460" i="7"/>
  <c r="P460" i="7"/>
  <c r="L645" i="7"/>
  <c r="M645" i="7"/>
  <c r="P645" i="7"/>
  <c r="M25" i="7"/>
  <c r="M31" i="7"/>
  <c r="P39" i="7"/>
  <c r="L83" i="7"/>
  <c r="M83" i="7"/>
  <c r="P83" i="7"/>
  <c r="P98" i="7"/>
  <c r="P119" i="7"/>
  <c r="P151" i="7"/>
  <c r="L159" i="7"/>
  <c r="M159" i="7"/>
  <c r="P159" i="7"/>
  <c r="L184" i="7"/>
  <c r="M184" i="7"/>
  <c r="P210" i="7"/>
  <c r="M214" i="7"/>
  <c r="M230" i="7"/>
  <c r="L250" i="7"/>
  <c r="M250" i="7"/>
  <c r="P250" i="7"/>
  <c r="M292" i="7"/>
  <c r="M308" i="7"/>
  <c r="L343" i="7"/>
  <c r="M343" i="7"/>
  <c r="P347" i="7"/>
  <c r="P21" i="7"/>
  <c r="P52" i="7"/>
  <c r="P61" i="7"/>
  <c r="P71" i="7"/>
  <c r="M78" i="7"/>
  <c r="P78" i="7"/>
  <c r="P114" i="7"/>
  <c r="L130" i="7"/>
  <c r="M130" i="7"/>
  <c r="P130" i="7"/>
  <c r="L135" i="7"/>
  <c r="M135" i="7"/>
  <c r="P139" i="7"/>
  <c r="M150" i="7"/>
  <c r="P164" i="7"/>
  <c r="L166" i="7"/>
  <c r="M166" i="7"/>
  <c r="P200" i="7"/>
  <c r="L206" i="7"/>
  <c r="M206" i="7"/>
  <c r="P209" i="7"/>
  <c r="M228" i="7"/>
  <c r="L236" i="7"/>
  <c r="M236" i="7"/>
  <c r="P238" i="7"/>
  <c r="L266" i="7"/>
  <c r="M266" i="7"/>
  <c r="P266" i="7"/>
  <c r="L282" i="7"/>
  <c r="M282" i="7"/>
  <c r="P282" i="7"/>
  <c r="L288" i="7"/>
  <c r="M288" i="7"/>
  <c r="L304" i="7"/>
  <c r="M304" i="7"/>
  <c r="L359" i="7"/>
  <c r="M359" i="7"/>
  <c r="L371" i="7"/>
  <c r="M371" i="7"/>
  <c r="L387" i="7"/>
  <c r="M387" i="7"/>
  <c r="L417" i="7"/>
  <c r="M417" i="7"/>
  <c r="L472" i="7"/>
  <c r="M472" i="7"/>
  <c r="L484" i="7"/>
  <c r="M484" i="7"/>
  <c r="M709" i="7"/>
  <c r="P709" i="7"/>
  <c r="L709" i="7"/>
  <c r="P359" i="7"/>
  <c r="P230" i="7"/>
  <c r="L258" i="7"/>
  <c r="M258" i="7"/>
  <c r="L264" i="7"/>
  <c r="M264" i="7"/>
  <c r="P279" i="7"/>
  <c r="L605" i="7"/>
  <c r="M605" i="7"/>
  <c r="L643" i="7"/>
  <c r="M643" i="7"/>
  <c r="P661" i="7"/>
  <c r="L672" i="7"/>
  <c r="M672" i="7"/>
  <c r="P371" i="7"/>
  <c r="P255" i="7"/>
  <c r="P272" i="7"/>
  <c r="M300" i="7"/>
  <c r="L312" i="7"/>
  <c r="M312" i="7"/>
  <c r="L320" i="7"/>
  <c r="M320" i="7"/>
  <c r="L329" i="7"/>
  <c r="M329" i="7"/>
  <c r="M339" i="7"/>
  <c r="L355" i="7"/>
  <c r="M355" i="7"/>
  <c r="L363" i="7"/>
  <c r="M363" i="7"/>
  <c r="L379" i="7"/>
  <c r="M379" i="7"/>
  <c r="L409" i="7"/>
  <c r="M409" i="7"/>
  <c r="L425" i="7"/>
  <c r="M425" i="7"/>
  <c r="M468" i="7"/>
  <c r="M476" i="7"/>
  <c r="M504" i="7"/>
  <c r="P519" i="7"/>
  <c r="L569" i="7"/>
  <c r="M569" i="7"/>
  <c r="M585" i="7"/>
  <c r="P620" i="7"/>
  <c r="P749" i="7"/>
  <c r="L749" i="7"/>
  <c r="M749" i="7"/>
  <c r="P543" i="7"/>
  <c r="P585" i="7"/>
  <c r="L784" i="7"/>
  <c r="M784" i="7"/>
  <c r="P91" i="8"/>
  <c r="L192" i="8"/>
  <c r="M192" i="8"/>
  <c r="L205" i="8"/>
  <c r="M207" i="8"/>
  <c r="P240" i="8"/>
  <c r="P245" i="8"/>
  <c r="P341" i="8"/>
  <c r="P414" i="8"/>
  <c r="P462" i="8"/>
  <c r="L713" i="7"/>
  <c r="M713" i="7"/>
  <c r="M741" i="7"/>
  <c r="L753" i="7"/>
  <c r="M753" i="7"/>
  <c r="L37" i="8"/>
  <c r="M37" i="8"/>
  <c r="M46" i="8"/>
  <c r="L61" i="8"/>
  <c r="M61" i="8"/>
  <c r="P76" i="8"/>
  <c r="L98" i="8"/>
  <c r="M98" i="8"/>
  <c r="P129" i="8"/>
  <c r="P272" i="8"/>
  <c r="P294" i="8"/>
  <c r="P314" i="8"/>
  <c r="P423" i="8"/>
  <c r="M745" i="7"/>
  <c r="M758" i="7"/>
  <c r="L782" i="7"/>
  <c r="M782" i="7"/>
  <c r="L766" i="7"/>
  <c r="M766" i="7"/>
  <c r="L50" i="8"/>
  <c r="M50" i="8"/>
  <c r="L71" i="8"/>
  <c r="M71" i="8"/>
  <c r="L146" i="8"/>
  <c r="M146" i="8"/>
  <c r="L211" i="8"/>
  <c r="M211" i="8"/>
  <c r="L235" i="8"/>
  <c r="L337" i="8"/>
  <c r="M337" i="8"/>
  <c r="L398" i="8"/>
  <c r="M173" i="8"/>
  <c r="L173" i="8"/>
  <c r="P201" i="8"/>
  <c r="P205" i="8"/>
  <c r="P235" i="8"/>
  <c r="M54" i="8"/>
  <c r="M124" i="8"/>
  <c r="M201" i="8"/>
  <c r="M205" i="8"/>
  <c r="M235" i="8"/>
  <c r="M335" i="8"/>
  <c r="M398" i="8"/>
  <c r="B26" i="4"/>
  <c r="F8" i="4"/>
  <c r="F9" i="1"/>
</calcChain>
</file>

<file path=xl/comments1.xml><?xml version="1.0" encoding="utf-8"?>
<comments xmlns="http://schemas.openxmlformats.org/spreadsheetml/2006/main">
  <authors>
    <author>rquatd</author>
  </authors>
  <commentList>
    <comment ref="A840" authorId="0" shapeId="0">
      <text>
        <r>
          <rPr>
            <b/>
            <sz val="9"/>
            <color indexed="81"/>
            <rFont val="Tahoma"/>
            <family val="2"/>
          </rPr>
          <t>rquatd:</t>
        </r>
        <r>
          <rPr>
            <sz val="9"/>
            <color indexed="81"/>
            <rFont val="Tahoma"/>
            <family val="2"/>
          </rPr>
          <t xml:space="preserve">
GL Accounts 410.00, 410.01, 410.13, 413.00, 420.00, 421.00, 425.00, 430.00, 430.01, 411.00, 440.00, and 440.01.</t>
        </r>
      </text>
    </comment>
    <comment ref="A841" authorId="0" shapeId="0">
      <text>
        <r>
          <rPr>
            <b/>
            <sz val="9"/>
            <color indexed="81"/>
            <rFont val="Tahoma"/>
            <family val="2"/>
          </rPr>
          <t>rquatd:</t>
        </r>
        <r>
          <rPr>
            <sz val="9"/>
            <color indexed="81"/>
            <rFont val="Tahoma"/>
            <family val="2"/>
          </rPr>
          <t xml:space="preserve">
GL 410.00, 410.01, 430.00, 430.01, 440.00 and 440.01</t>
        </r>
      </text>
    </comment>
    <comment ref="A845" authorId="0" shapeId="0">
      <text>
        <r>
          <rPr>
            <b/>
            <sz val="9"/>
            <color indexed="81"/>
            <rFont val="Tahoma"/>
            <family val="2"/>
          </rPr>
          <t>rquatd:</t>
        </r>
        <r>
          <rPr>
            <sz val="9"/>
            <color indexed="81"/>
            <rFont val="Tahoma"/>
            <family val="2"/>
          </rPr>
          <t xml:space="preserve">
410.00 totals above do not include Manual JE to move QEBA contributions to GL Accuont 410.13 Contributions-QEBA
</t>
        </r>
      </text>
    </comment>
    <comment ref="A847" authorId="0" shapeId="0">
      <text>
        <r>
          <rPr>
            <b/>
            <sz val="9"/>
            <color indexed="81"/>
            <rFont val="Tahoma"/>
            <family val="2"/>
          </rPr>
          <t>rquatd:</t>
        </r>
        <r>
          <rPr>
            <sz val="9"/>
            <color indexed="81"/>
            <rFont val="Tahoma"/>
            <family val="2"/>
          </rPr>
          <t xml:space="preserve">
410.00 totals above do not include SP transactions posted by employer code.</t>
        </r>
      </text>
    </comment>
    <comment ref="A848" authorId="0" shapeId="0">
      <text>
        <r>
          <rPr>
            <b/>
            <sz val="9"/>
            <color indexed="81"/>
            <rFont val="Tahoma"/>
            <family val="2"/>
          </rPr>
          <t>rquatd:</t>
        </r>
        <r>
          <rPr>
            <sz val="9"/>
            <color indexed="81"/>
            <rFont val="Tahoma"/>
            <family val="2"/>
          </rPr>
          <t xml:space="preserve">
Totals above in GL Account 410.01 do not include ER subledger transactions posted by SSN</t>
        </r>
      </text>
    </comment>
    <comment ref="A849" authorId="0" shapeId="0">
      <text>
        <r>
          <rPr>
            <b/>
            <sz val="9"/>
            <color indexed="81"/>
            <rFont val="Tahoma"/>
            <family val="2"/>
          </rPr>
          <t>rquatd:</t>
        </r>
        <r>
          <rPr>
            <sz val="9"/>
            <color indexed="81"/>
            <rFont val="Tahoma"/>
            <family val="2"/>
          </rPr>
          <t xml:space="preserve">
GL Account 410.13 Contributions-QEBA data not provided above.</t>
        </r>
      </text>
    </comment>
    <comment ref="A850" authorId="0" shapeId="0">
      <text>
        <r>
          <rPr>
            <b/>
            <sz val="9"/>
            <color indexed="81"/>
            <rFont val="Tahoma"/>
            <family val="2"/>
          </rPr>
          <t>rquatd:</t>
        </r>
        <r>
          <rPr>
            <sz val="9"/>
            <color indexed="81"/>
            <rFont val="Tahoma"/>
            <family val="2"/>
          </rPr>
          <t xml:space="preserve">
GL Account 413.00 data is not provided above because all tx in 413.00 relate to Service Purchase.  </t>
        </r>
      </text>
    </comment>
    <comment ref="A852" authorId="0" shapeId="0">
      <text>
        <r>
          <rPr>
            <b/>
            <sz val="9"/>
            <color indexed="81"/>
            <rFont val="Tahoma"/>
            <family val="2"/>
          </rPr>
          <t>rquatd:</t>
        </r>
        <r>
          <rPr>
            <sz val="9"/>
            <color indexed="81"/>
            <rFont val="Tahoma"/>
            <family val="2"/>
          </rPr>
          <t xml:space="preserve">
GL Account 420.00 data is not provided above.</t>
        </r>
      </text>
    </comment>
  </commentList>
</comments>
</file>

<file path=xl/comments2.xml><?xml version="1.0" encoding="utf-8"?>
<comments xmlns="http://schemas.openxmlformats.org/spreadsheetml/2006/main">
  <authors>
    <author>rquatd</author>
  </authors>
  <commentList>
    <comment ref="A499" authorId="0" shapeId="0">
      <text>
        <r>
          <rPr>
            <b/>
            <sz val="9"/>
            <color indexed="81"/>
            <rFont val="Tahoma"/>
            <family val="2"/>
          </rPr>
          <t>rquatd:</t>
        </r>
        <r>
          <rPr>
            <sz val="9"/>
            <color indexed="81"/>
            <rFont val="Tahoma"/>
            <family val="2"/>
          </rPr>
          <t xml:space="preserve">
GL Accounts 410.00, 410.01, 410.13, 413.00, 420.00, 421.00, 425.00, 430.00, 430.01, 411.00, 440.00, and 440.01.</t>
        </r>
      </text>
    </comment>
    <comment ref="A500" authorId="0" shapeId="0">
      <text>
        <r>
          <rPr>
            <b/>
            <sz val="9"/>
            <color indexed="81"/>
            <rFont val="Tahoma"/>
            <family val="2"/>
          </rPr>
          <t>rquatd:</t>
        </r>
        <r>
          <rPr>
            <sz val="9"/>
            <color indexed="81"/>
            <rFont val="Tahoma"/>
            <family val="2"/>
          </rPr>
          <t xml:space="preserve">
GL 410.00, 410.01, 430.00, 430.01, 440.00 and 440.01</t>
        </r>
      </text>
    </comment>
    <comment ref="A504" authorId="0" shapeId="0">
      <text>
        <r>
          <rPr>
            <b/>
            <sz val="9"/>
            <color indexed="81"/>
            <rFont val="Tahoma"/>
            <family val="2"/>
          </rPr>
          <t>rquatd:</t>
        </r>
        <r>
          <rPr>
            <sz val="9"/>
            <color indexed="81"/>
            <rFont val="Tahoma"/>
            <family val="2"/>
          </rPr>
          <t xml:space="preserve">
410.00 totals above do not include Manual JE to move QEBA contributions to GL Accuont 410.13 Contributions-QEBA
</t>
        </r>
      </text>
    </comment>
    <comment ref="A505" authorId="0" shapeId="0">
      <text>
        <r>
          <rPr>
            <b/>
            <sz val="9"/>
            <color indexed="81"/>
            <rFont val="Tahoma"/>
            <family val="2"/>
          </rPr>
          <t>rquatd:</t>
        </r>
        <r>
          <rPr>
            <sz val="9"/>
            <color indexed="81"/>
            <rFont val="Tahoma"/>
            <family val="2"/>
          </rPr>
          <t xml:space="preserve">
410.00 totals above do not include SP transactions posted by employer code.</t>
        </r>
      </text>
    </comment>
    <comment ref="A506" authorId="0" shapeId="0">
      <text>
        <r>
          <rPr>
            <b/>
            <sz val="9"/>
            <color indexed="81"/>
            <rFont val="Tahoma"/>
            <family val="2"/>
          </rPr>
          <t>rquatd:</t>
        </r>
        <r>
          <rPr>
            <sz val="9"/>
            <color indexed="81"/>
            <rFont val="Tahoma"/>
            <family val="2"/>
          </rPr>
          <t xml:space="preserve">
Totals above in GL Account 410.01 do not include ER subledger transactions posted by SSN</t>
        </r>
      </text>
    </comment>
    <comment ref="A507" authorId="0" shapeId="0">
      <text>
        <r>
          <rPr>
            <b/>
            <sz val="9"/>
            <color indexed="81"/>
            <rFont val="Tahoma"/>
            <family val="2"/>
          </rPr>
          <t>rquatd:</t>
        </r>
        <r>
          <rPr>
            <sz val="9"/>
            <color indexed="81"/>
            <rFont val="Tahoma"/>
            <family val="2"/>
          </rPr>
          <t xml:space="preserve">
GL Account 410.13 Contributions-QEBA data not provided above.</t>
        </r>
      </text>
    </comment>
    <comment ref="A508" authorId="0" shapeId="0">
      <text>
        <r>
          <rPr>
            <b/>
            <sz val="9"/>
            <color indexed="81"/>
            <rFont val="Tahoma"/>
            <family val="2"/>
          </rPr>
          <t>rquatd:</t>
        </r>
        <r>
          <rPr>
            <sz val="9"/>
            <color indexed="81"/>
            <rFont val="Tahoma"/>
            <family val="2"/>
          </rPr>
          <t xml:space="preserve">
GL Account 413.00 data is not provided above because all tx in 413.00 relate to Service Purchase.  </t>
        </r>
      </text>
    </comment>
    <comment ref="A509" authorId="0" shapeId="0">
      <text>
        <r>
          <rPr>
            <b/>
            <sz val="9"/>
            <color indexed="81"/>
            <rFont val="Tahoma"/>
            <family val="2"/>
          </rPr>
          <t>rquatd:</t>
        </r>
        <r>
          <rPr>
            <sz val="9"/>
            <color indexed="81"/>
            <rFont val="Tahoma"/>
            <family val="2"/>
          </rPr>
          <t xml:space="preserve">
GL Account 414.00 data is not provided above because all tx in 414.00 relate to Installment.</t>
        </r>
      </text>
    </comment>
    <comment ref="A510" authorId="0" shapeId="0">
      <text>
        <r>
          <rPr>
            <b/>
            <sz val="9"/>
            <color indexed="81"/>
            <rFont val="Tahoma"/>
            <family val="2"/>
          </rPr>
          <t>rquatd:</t>
        </r>
        <r>
          <rPr>
            <sz val="9"/>
            <color indexed="81"/>
            <rFont val="Tahoma"/>
            <family val="2"/>
          </rPr>
          <t xml:space="preserve">
GL Account 420.00 data is not provided above.</t>
        </r>
      </text>
    </comment>
  </commentList>
</comments>
</file>

<file path=xl/connections.xml><?xml version="1.0" encoding="utf-8"?>
<connections xmlns="http://schemas.openxmlformats.org/spreadsheetml/2006/main">
  <connection id="1" name="rsl710pr_2020" type="6" refreshedVersion="4"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 id="2" name="rsl710pr_20201" type="6" refreshedVersion="4" deleted="1" background="1" saveData="1">
    <textPr codePage="437" sourceFile="H:\FTPCache\rsl710pr_2020.txt" delimited="0">
      <textFields count="18">
        <textField type="text"/>
        <textField position="5"/>
        <textField position="16"/>
        <textField position="27"/>
        <textField position="38"/>
        <textField position="49"/>
        <textField position="60"/>
        <textField position="71"/>
        <textField position="82"/>
        <textField position="93"/>
        <textField position="104"/>
        <textField position="115"/>
        <textField position="126"/>
        <textField position="137"/>
        <textField position="148"/>
        <textField position="159"/>
        <textField position="170"/>
        <textField position="181"/>
      </textFields>
    </textPr>
  </connection>
</connections>
</file>

<file path=xl/sharedStrings.xml><?xml version="1.0" encoding="utf-8"?>
<sst xmlns="http://schemas.openxmlformats.org/spreadsheetml/2006/main" count="199" uniqueCount="143">
  <si>
    <t>40000 Total 04/05 Rpts</t>
  </si>
  <si>
    <t>43000 Total 04/05 Rpts</t>
  </si>
  <si>
    <t>41000 Total 04/05 Rpts</t>
  </si>
  <si>
    <t>42500 Total 04/05 Rpts</t>
  </si>
  <si>
    <t>Supplemental Contribution Report (Form 1227)</t>
  </si>
  <si>
    <t>Supplemental Service Report (Form 1224)</t>
  </si>
  <si>
    <t>PORS Total Per Employer</t>
  </si>
  <si>
    <t>Quarterly</t>
  </si>
  <si>
    <t>Report Totals</t>
  </si>
  <si>
    <t>Supplemental Report Totals</t>
  </si>
  <si>
    <t>SCRS Total (including ORP) Per Employer</t>
  </si>
  <si>
    <t>Supplemental Reports (Forms 1224 and 1227)</t>
  </si>
  <si>
    <t>Quarterly Report (Form 1246)*</t>
  </si>
  <si>
    <t>Adjustment Totals</t>
  </si>
  <si>
    <t>Adjustments to Quarterly Report (spreadsheet prepared/provided by PEBA)</t>
  </si>
  <si>
    <r>
      <rPr>
        <b/>
        <sz val="11"/>
        <color indexed="8"/>
        <rFont val="Calibri"/>
        <family val="2"/>
      </rPr>
      <t>*</t>
    </r>
    <r>
      <rPr>
        <sz val="11"/>
        <color theme="1"/>
        <rFont val="Calibri"/>
        <family val="2"/>
        <scheme val="minor"/>
      </rPr>
      <t xml:space="preserve"> Adjusted by any Form 1223's remitted (Adjustments to Quarterly Payroll Report)</t>
    </r>
  </si>
  <si>
    <t>South Carolina Retirement System</t>
  </si>
  <si>
    <t xml:space="preserve">Portion of ORP Employer contribution remitted to PEBA </t>
  </si>
  <si>
    <t>Accidental death benefit contributions (PORS members only)</t>
  </si>
  <si>
    <t>Employer contributions (SCRS and PORS members)</t>
  </si>
  <si>
    <t>Incidental death benefit contributions (SCRS, ORP, and PORS members)</t>
  </si>
  <si>
    <t>Employer contributions consist of (from quarterly report - Form 1246):</t>
  </si>
  <si>
    <r>
      <t xml:space="preserve">Retiree Insurance Surcharge is </t>
    </r>
    <r>
      <rPr>
        <b/>
        <sz val="11"/>
        <color indexed="8"/>
        <rFont val="Calibri"/>
        <family val="2"/>
      </rPr>
      <t>NOT</t>
    </r>
    <r>
      <rPr>
        <sz val="11"/>
        <color theme="1"/>
        <rFont val="Calibri"/>
        <family val="2"/>
        <scheme val="minor"/>
      </rPr>
      <t xml:space="preserve"> included.</t>
    </r>
  </si>
  <si>
    <t>a</t>
  </si>
  <si>
    <t>b</t>
  </si>
  <si>
    <t>c</t>
  </si>
  <si>
    <t>d</t>
  </si>
  <si>
    <r>
      <t xml:space="preserve">Member (employee) contributions are </t>
    </r>
    <r>
      <rPr>
        <b/>
        <sz val="11"/>
        <color indexed="8"/>
        <rFont val="Calibri"/>
        <family val="2"/>
      </rPr>
      <t>NOT</t>
    </r>
    <r>
      <rPr>
        <sz val="11"/>
        <color theme="1"/>
        <rFont val="Calibri"/>
        <family val="2"/>
        <scheme val="minor"/>
      </rPr>
      <t xml:space="preserve"> included.</t>
    </r>
  </si>
  <si>
    <t>Employer contributions remitted via a Supplemental Service Report (Form 1224) or Supplemental Contribution Report (Form 1227) are included.</t>
  </si>
  <si>
    <t>n/a</t>
  </si>
  <si>
    <t>Adjustments submitted via Form 1223 (Adjustments to Quarterly Payroll Report) should be taken into consideration.</t>
  </si>
  <si>
    <t>UPDATE GREEN SHADED CELLS ONLY. THE REST WILL FILL IN BASED ON FORMULAS.</t>
  </si>
  <si>
    <t>Police Officers Retirement System</t>
  </si>
  <si>
    <t>Employer Incidental Death Benefit Contribution (@0.15%) - SCRS</t>
  </si>
  <si>
    <t>Employer Incidental Death Benefit Contribution (@0.15%) - ORP</t>
  </si>
  <si>
    <t>Employer Incidental Death Benefit Contribution (@0.20%)</t>
  </si>
  <si>
    <t>Employer Accidental Death Benefit Contribution (@0.20%)</t>
  </si>
  <si>
    <t xml:space="preserve">In reconciling employer contributions per the employer's books to the Schedule of Employer and Nonemployer Allocations, the following should be taken into consideration - </t>
  </si>
  <si>
    <t>SCRS Employer Contribution per Schedule of Employer and Nonemployer Allocations</t>
  </si>
  <si>
    <t>PORS Employer Contribution per Schedule of Employer and Nonemployer Allocations</t>
  </si>
  <si>
    <t>Employer Contributions for Fiscal Year Ended June 30, 2020</t>
  </si>
  <si>
    <t>September 2019 Quarter</t>
  </si>
  <si>
    <t>December 2019 Quarter</t>
  </si>
  <si>
    <t>March 2020 Quarter</t>
  </si>
  <si>
    <t>June 2020 Quarter</t>
  </si>
  <si>
    <t>FY 2020 LA Credit</t>
  </si>
  <si>
    <t>Employer Regular Contribution (@15.41%) - SCRS</t>
  </si>
  <si>
    <t>Employer Regular Contribution (@10.41%) - ORP</t>
  </si>
  <si>
    <t>Employer Regular Contribution (@17.84%)</t>
  </si>
  <si>
    <t>FY 2020 Employer</t>
  </si>
  <si>
    <t>SCRS Active EMPEE 4000</t>
  </si>
  <si>
    <t>SCRS Active EMPER 41000</t>
  </si>
  <si>
    <t>SCRS Active IDB 43000</t>
  </si>
  <si>
    <t xml:space="preserve">SCRS Retiree EMPEE 40001 </t>
  </si>
  <si>
    <t>SCRS Retiree EMPER 41001</t>
  </si>
  <si>
    <t>SCRS Retiree IDB 43001</t>
  </si>
  <si>
    <t>ORP EMPER 42500</t>
  </si>
  <si>
    <t>ORP IDB 43500</t>
  </si>
  <si>
    <t>2020 Total</t>
  </si>
  <si>
    <t>2019 Total</t>
  </si>
  <si>
    <t>Difference 2020-2019 total</t>
  </si>
  <si>
    <t>% Difference</t>
  </si>
  <si>
    <t>FY20 LA Credit</t>
  </si>
  <si>
    <t>TOWN OF OLAR - LA credit not taken, Reporting Zero on quarterly reports - has some balances for SCRS but they are prior year supplements - confirmed with Charlie 8-12-2020</t>
  </si>
  <si>
    <t>TOWN OF PARKSVILLE - LA credit not taken</t>
  </si>
  <si>
    <t>SOUTH CAROLINA CALVERT ACADEMY - LA credit not taken</t>
  </si>
  <si>
    <t>D P COOPER CHARTER SCHOOL - LA credit not taken</t>
  </si>
  <si>
    <t>MUSC HOSPITAL AUTHORITY - Hospital Acquisitions</t>
  </si>
  <si>
    <t>FAIRFIELD MEMORIAL HOSPIT - Closed</t>
  </si>
  <si>
    <t>N SPARTANBURG AREA FIRE &amp; - now PORS</t>
  </si>
  <si>
    <t>MARLBORO COUNTY DEPT OF E - was delinquent, catching up in 19</t>
  </si>
  <si>
    <t>Now 838.12 ORANGEBURG COUNTY SCHOOL DISTRICT starting 7/1/2019.</t>
  </si>
  <si>
    <t>Previously  838.05, 838.06 and 838.02</t>
  </si>
  <si>
    <t>No 2020 Contributions, now 622.00</t>
  </si>
  <si>
    <t>No 2020 Contributions, UNION COUNTY DEVELOPMENT - merged with 744.01</t>
  </si>
  <si>
    <t>No 2020 Contributions, KINGSTREE HOUSING AUTHORITY - now non-profit entity</t>
  </si>
  <si>
    <t>No 2020 Contributions, SC SCIENCE ACADEMY INC. - closed</t>
  </si>
  <si>
    <t>No 2020 Contributions, ASHLEY RIVER FIRE DISTRIC - closed</t>
  </si>
  <si>
    <t>Totals</t>
  </si>
  <si>
    <t>SAP Totals</t>
  </si>
  <si>
    <t>Difference</t>
  </si>
  <si>
    <t>QEBA Manual Journal Entries</t>
  </si>
  <si>
    <t>ER Posted by SSN</t>
  </si>
  <si>
    <t xml:space="preserve">SP Subledger </t>
  </si>
  <si>
    <t>SCRS</t>
  </si>
  <si>
    <t>SAP Employer Contributions per financial statements</t>
  </si>
  <si>
    <t>Totals from PEBA2018DataforGASBver1</t>
  </si>
  <si>
    <t>Reconciling Items</t>
  </si>
  <si>
    <t>GL Account 410.00 Manual JE's for QEBA funding</t>
  </si>
  <si>
    <t>GL Account 410.00 ER subledger transactions posted by SSN</t>
  </si>
  <si>
    <t>GL Account 410.00 SP subledger transactions posted by employer code</t>
  </si>
  <si>
    <t>GL Account 410.01 ER subledger transactins posted by SSN</t>
  </si>
  <si>
    <t>GL Account 410.13 Contributions QEBA included in SAP totals</t>
  </si>
  <si>
    <t>GL Account 413.00 Employer Contributions Service Purchase included in SAP totals</t>
  </si>
  <si>
    <t>GL Account 414.00 Employer Contributions Service Purchase Installment included in SAP totals</t>
  </si>
  <si>
    <t>GL account 420.00 (Write Off) included in SAP totals</t>
  </si>
  <si>
    <t>PORS Active EMPEE 40000</t>
  </si>
  <si>
    <t>PORS Active EMPER 41000</t>
  </si>
  <si>
    <t>PORS Active IDB 43000</t>
  </si>
  <si>
    <t>PORS Active ADP 44000</t>
  </si>
  <si>
    <t>PORS Retiree EMPEE 40001</t>
  </si>
  <si>
    <t>PORS Retiree EMPER 41001</t>
  </si>
  <si>
    <t>PORS Retiree IDB 43001</t>
  </si>
  <si>
    <t>PORS Retiree ADP 44001</t>
  </si>
  <si>
    <t>BEAUFORT CO SCHOOL DIST, Total is net amount, LA credit paid by check</t>
  </si>
  <si>
    <t>CITY OF SPARTANBURG, 2019 was higher because June 2018 was not reconciled until 2019</t>
  </si>
  <si>
    <t>OCONEE COUNTY, 2019 was higher because June 2018 was not reconciled until 2019</t>
  </si>
  <si>
    <t>ALLENDALE COUNTY COUNCIL, closed 2020 without January through June</t>
  </si>
  <si>
    <t>TOWN OF MCCOLL, caught-up in 2019 but also closed without June in 2020</t>
  </si>
  <si>
    <t>JASPER COUNTY COUNCIL -  in FY19 closed without June Quarter</t>
  </si>
  <si>
    <t>HORRY CO COUNCIL, similar growth in 2019</t>
  </si>
  <si>
    <t>GREENVILLE COUNTY COUNCIL -  in FY19 closed without June Quarter</t>
  </si>
  <si>
    <t>SC DEPARTMENT OF CORRECTI, similar growth in 2019</t>
  </si>
  <si>
    <t>No 2020 Contributions, previously only retiree, DEPARTMENT OF COMMERCE</t>
  </si>
  <si>
    <t>No 2020 Contributions, previously only retiree</t>
  </si>
  <si>
    <t>LA credit not taken - NORTHEASTERN TECHNICAL COLLEGE</t>
  </si>
  <si>
    <t>LA credit not taken - COMMISSION ON INDIGENT DEFENSE-PERSONNEL</t>
  </si>
  <si>
    <t>LA credit not taken - SC PUBLIC RAILWAYS COMMISSION</t>
  </si>
  <si>
    <t>LA credit not taken - OFFICE OF THE INSPECTOR GENERAL</t>
  </si>
  <si>
    <t>LA credit not taken - TOWN OF OLAR</t>
  </si>
  <si>
    <t>LA credit not taken - CHEROKEE CO DISABILITIES &amp; SPEC NEEDS BD</t>
  </si>
  <si>
    <t>LA credit not taken - TOWN OF MCBEE</t>
  </si>
  <si>
    <t>LA credit not taken - DARLINGTON CO DISAB &amp; SPECIAL NEEDS BD</t>
  </si>
  <si>
    <t>LA credit not taken - TOWN OF RIDGEWAY</t>
  </si>
  <si>
    <t>LA credit not taken - KERSHAW CO BD DOF DIS &amp; SPECIAL NEEDS</t>
  </si>
  <si>
    <t>LA credit not taken - NEWBERRY CO DISABILITIES &amp; SP ND BD</t>
  </si>
  <si>
    <t>LA credit not taken - WILLIAMSBURG COUNTY LIBRARY</t>
  </si>
  <si>
    <t>LA credit not taken - YORK COUNTY COUNCIL ON AGING</t>
  </si>
  <si>
    <t xml:space="preserve">BAMBERG SCHOOL DIST 1 -LA credit $19.43 For fiscal year 2019-2020 you have remitted employer contributions in the Police Officers Retirement System in total of $10.70, all during the December 2019 quarter. This credit has been processed in the form of a paper check. We determined that you were not eligible for the remaining $8.73 because a participating employer cannot receive a credit that exceeds the employer contributions due from the employer for fiscal year 2019-2020.   </t>
  </si>
  <si>
    <t xml:space="preserve">CLARENDON COUNTY SCHOOL DISTRICT NO 3 - LA credit $9.25 For fiscal year 2019-2020 you have remitted employer contributions in the Police Officers Retirement System in total of $7.11, all during the month of January 2020. This credit has been processed in the form of a paper check. We determined that you were not eligible for the remaining $2.14 because a participating employer cannot receive a credit that exceeds the employer contributions due from the employer for fiscal year 2019-2020.   </t>
  </si>
  <si>
    <t>LA credit not taken - Fairfield County Education</t>
  </si>
  <si>
    <t>LA credit not taken - HAMPTON COUNTY SCHOOL DISTRICT 2</t>
  </si>
  <si>
    <t>LA credit not taken - LAURENS COUNTY SCHOOL DISTRICT 55</t>
  </si>
  <si>
    <t>SP by Emp Code</t>
  </si>
  <si>
    <t>PORS</t>
  </si>
  <si>
    <t>Totals from PEBA2017DataforGASBver1</t>
  </si>
  <si>
    <t>Employer Code</t>
  </si>
  <si>
    <t>The General Assembly appropriated nonemployer funds (LA Credits) should be subtracted from the employer contributions listed on the Quarterly Report. PEBA issued credit invoices to participating SCRS and PORS employers based on their proportionate share of the appropriated funds. Participating employers then applied the Allocated Nonemployer Contribution towards contributions otherwise due to the Systems for the fiscal year. This field will fill in based on the employer code entered.</t>
  </si>
  <si>
    <t>The Employer Contribution per Schedule of Employer and Nonemployer Allocations does not include the Nonemployer Contribution. This field will fill in based on the employer code entered.</t>
  </si>
  <si>
    <t xml:space="preserve">Revenue related to quarters that are not able to be posted by mid-August, the time PEBA had to close their books, is not recorded until the following fiscal year. Possible reasons a quarter cannot be posted include PEBA not receiving the payment/form or discrepancies between the detail report and the quarterly contribution report summary. </t>
  </si>
  <si>
    <t>Adjustments made by PEBA during the quarterly reconciliation process are included. These could have a positive or negative effect on the total and generally result in an invoice being generated to the employer for excess or deficient contributions. PEBA provides the invoice along with a reconciliation spreadsheet as backup for the invoice to the employer after the quarterly reconciliation process is complete.</t>
  </si>
  <si>
    <t>FY20 SCRS Rates</t>
  </si>
  <si>
    <t>FY20 PORS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</si>
</sst>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44" formatCode="_(&quot;$&quot;* #,##0.00_);_(&quot;$&quot;* \(#,##0.00\);_(&quot;$&quot;* &quot;-&quot;??_);_(@_)"/>
    <numFmt numFmtId="43" formatCode="_(* #,##0.00_);_(* \(#,##0.00\);_(* &quot;-&quot;??_);_(@_)"/>
  </numFmts>
  <fonts count="20" x14ac:knownFonts="1">
    <font>
      <sz val="11"/>
      <color theme="1"/>
      <name val="Calibri"/>
      <family val="2"/>
      <scheme val="minor"/>
    </font>
    <font>
      <b/>
      <sz val="11"/>
      <color indexed="8"/>
      <name val="Calibri"/>
      <family val="2"/>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sz val="11"/>
      <color rgb="FFFF0000"/>
      <name val="Calibri"/>
      <family val="2"/>
      <scheme val="minor"/>
    </font>
    <font>
      <b/>
      <sz val="11"/>
      <color theme="3" tint="-0.249977111117893"/>
      <name val="Calibri"/>
      <family val="2"/>
      <scheme val="minor"/>
    </font>
    <font>
      <b/>
      <u/>
      <sz val="11"/>
      <color theme="1"/>
      <name val="Calibri"/>
      <family val="2"/>
      <scheme val="minor"/>
    </font>
    <font>
      <b/>
      <u val="singleAccounting"/>
      <sz val="11"/>
      <color theme="1"/>
      <name val="Calibri"/>
      <family val="2"/>
      <scheme val="minor"/>
    </font>
    <font>
      <sz val="11"/>
      <color theme="3" tint="-0.249977111117893"/>
      <name val="Calibri"/>
      <family val="2"/>
      <scheme val="minor"/>
    </font>
    <font>
      <b/>
      <sz val="11"/>
      <color rgb="FF1260A7"/>
      <name val="Calibri"/>
      <family val="2"/>
      <scheme val="minor"/>
    </font>
    <font>
      <b/>
      <u/>
      <sz val="11"/>
      <color rgb="FF1260A7"/>
      <name val="Calibri"/>
      <family val="2"/>
      <scheme val="minor"/>
    </font>
    <font>
      <b/>
      <u val="singleAccounting"/>
      <sz val="11"/>
      <color rgb="FF1260A7"/>
      <name val="Calibri"/>
      <family val="2"/>
      <scheme val="minor"/>
    </font>
    <font>
      <b/>
      <sz val="11"/>
      <color rgb="FFFF0000"/>
      <name val="Calibri"/>
      <family val="2"/>
      <scheme val="minor"/>
    </font>
    <font>
      <b/>
      <i/>
      <sz val="11"/>
      <color theme="1"/>
      <name val="Calibri"/>
      <family val="2"/>
      <scheme val="minor"/>
    </font>
    <font>
      <b/>
      <sz val="14"/>
      <color theme="1"/>
      <name val="Calibri"/>
      <family val="2"/>
      <scheme val="minor"/>
    </font>
    <font>
      <b/>
      <i/>
      <sz val="11"/>
      <color rgb="FF1260A7"/>
      <name val="Calibri"/>
      <family val="2"/>
      <scheme val="minor"/>
    </font>
    <font>
      <b/>
      <i/>
      <sz val="11"/>
      <color theme="3" tint="-0.249977111117893"/>
      <name val="Calibri"/>
      <family val="2"/>
      <scheme val="minor"/>
    </font>
    <font>
      <b/>
      <u/>
      <sz val="12"/>
      <color rgb="FFA50000"/>
      <name val="Calibri"/>
      <family val="2"/>
      <scheme val="minor"/>
    </font>
  </fonts>
  <fills count="5">
    <fill>
      <patternFill patternType="none"/>
    </fill>
    <fill>
      <patternFill patternType="gray125"/>
    </fill>
    <fill>
      <patternFill patternType="solid">
        <fgColor rgb="FFA0B810"/>
        <bgColor indexed="64"/>
      </patternFill>
    </fill>
    <fill>
      <patternFill patternType="solid">
        <fgColor rgb="FF92D050"/>
        <bgColor indexed="64"/>
      </patternFill>
    </fill>
    <fill>
      <patternFill patternType="solid">
        <fgColor rgb="FFFFFF00"/>
        <bgColor indexed="64"/>
      </patternFill>
    </fill>
  </fills>
  <borders count="9">
    <border>
      <left/>
      <right/>
      <top/>
      <bottom/>
      <diagonal/>
    </border>
    <border>
      <left/>
      <right/>
      <top style="thin">
        <color indexed="64"/>
      </top>
      <bottom/>
      <diagonal/>
    </border>
    <border>
      <left/>
      <right/>
      <top style="thin">
        <color indexed="64"/>
      </top>
      <bottom style="double">
        <color indexed="64"/>
      </bottom>
      <diagonal/>
    </border>
    <border>
      <left/>
      <right/>
      <top style="thin">
        <color indexed="64"/>
      </top>
      <bottom style="medium">
        <color indexed="64"/>
      </bottom>
      <diagonal/>
    </border>
    <border>
      <left/>
      <right/>
      <top/>
      <bottom style="thin">
        <color indexed="64"/>
      </bottom>
      <diagonal/>
    </border>
    <border>
      <left/>
      <right/>
      <top/>
      <bottom style="thin">
        <color rgb="FF1260A7"/>
      </bottom>
      <diagonal/>
    </border>
    <border>
      <left/>
      <right/>
      <top style="thin">
        <color rgb="FF1260A7"/>
      </top>
      <bottom/>
      <diagonal/>
    </border>
    <border>
      <left/>
      <right/>
      <top style="thin">
        <color rgb="FF1260A7"/>
      </top>
      <bottom style="thin">
        <color rgb="FF1260A7"/>
      </bottom>
      <diagonal/>
    </border>
    <border>
      <left/>
      <right/>
      <top style="thin">
        <color rgb="FF1260A7"/>
      </top>
      <bottom style="double">
        <color rgb="FF1260A7"/>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cellStyleXfs>
  <cellXfs count="132">
    <xf numFmtId="0" fontId="0" fillId="0" borderId="0" xfId="0"/>
    <xf numFmtId="0" fontId="5" fillId="0" borderId="0" xfId="0" applyFont="1"/>
    <xf numFmtId="43" fontId="4" fillId="0" borderId="0" xfId="1" applyFont="1"/>
    <xf numFmtId="43" fontId="0" fillId="0" borderId="0" xfId="0" applyNumberFormat="1"/>
    <xf numFmtId="7" fontId="5" fillId="0" borderId="0" xfId="1" applyNumberFormat="1" applyFont="1" applyBorder="1" applyAlignment="1">
      <alignment vertical="center"/>
    </xf>
    <xf numFmtId="44" fontId="4" fillId="0" borderId="0" xfId="2" applyFont="1" applyBorder="1"/>
    <xf numFmtId="43" fontId="4" fillId="0" borderId="0" xfId="1" applyFont="1" applyAlignment="1">
      <alignment horizontal="center" wrapText="1"/>
    </xf>
    <xf numFmtId="44" fontId="7" fillId="0" borderId="0" xfId="2" applyFont="1" applyBorder="1" applyAlignment="1">
      <alignment vertical="center"/>
    </xf>
    <xf numFmtId="7" fontId="8" fillId="0" borderId="0" xfId="1" applyNumberFormat="1" applyFont="1" applyBorder="1" applyAlignment="1">
      <alignment horizontal="center" vertical="center"/>
    </xf>
    <xf numFmtId="44" fontId="5" fillId="0" borderId="0" xfId="1" applyNumberFormat="1" applyFont="1" applyFill="1" applyAlignment="1">
      <alignment horizontal="center"/>
    </xf>
    <xf numFmtId="44" fontId="0" fillId="0" borderId="0" xfId="0" applyNumberFormat="1"/>
    <xf numFmtId="44" fontId="7" fillId="0" borderId="0" xfId="2" applyFont="1" applyBorder="1"/>
    <xf numFmtId="44" fontId="7" fillId="0" borderId="1" xfId="2" applyFont="1" applyBorder="1"/>
    <xf numFmtId="43" fontId="4" fillId="0" borderId="0" xfId="1" applyFont="1" applyProtection="1">
      <protection locked="0"/>
    </xf>
    <xf numFmtId="0" fontId="0" fillId="0" borderId="0" xfId="0" applyProtection="1">
      <protection locked="0"/>
    </xf>
    <xf numFmtId="43" fontId="0" fillId="0" borderId="0" xfId="0" applyNumberFormat="1" applyProtection="1">
      <protection locked="0"/>
    </xf>
    <xf numFmtId="44" fontId="7" fillId="0" borderId="0" xfId="2" applyFont="1" applyBorder="1" applyProtection="1">
      <protection locked="0"/>
    </xf>
    <xf numFmtId="43" fontId="9" fillId="0" borderId="0" xfId="1" applyFont="1" applyAlignment="1" applyProtection="1">
      <alignment horizontal="center"/>
      <protection locked="0"/>
    </xf>
    <xf numFmtId="44" fontId="4" fillId="0" borderId="0" xfId="2" applyFont="1" applyBorder="1" applyProtection="1">
      <protection locked="0"/>
    </xf>
    <xf numFmtId="44" fontId="9" fillId="0" borderId="0" xfId="2" applyFont="1" applyBorder="1" applyAlignment="1" applyProtection="1">
      <alignment horizontal="center"/>
      <protection locked="0"/>
    </xf>
    <xf numFmtId="43" fontId="4" fillId="0" borderId="0" xfId="1" applyFont="1" applyAlignment="1" applyProtection="1">
      <alignment horizontal="center" wrapText="1"/>
      <protection locked="0"/>
    </xf>
    <xf numFmtId="44" fontId="5" fillId="0" borderId="0" xfId="1" applyNumberFormat="1" applyFont="1" applyFill="1" applyAlignment="1" applyProtection="1">
      <protection locked="0"/>
    </xf>
    <xf numFmtId="44" fontId="10" fillId="0" borderId="0" xfId="2" applyFont="1" applyFill="1" applyProtection="1">
      <protection locked="0"/>
    </xf>
    <xf numFmtId="0" fontId="5" fillId="0" borderId="0" xfId="0" applyFont="1" applyProtection="1"/>
    <xf numFmtId="0" fontId="0" fillId="0" borderId="0" xfId="0" applyProtection="1"/>
    <xf numFmtId="43" fontId="4" fillId="0" borderId="0" xfId="1" applyFont="1" applyProtection="1"/>
    <xf numFmtId="43" fontId="4" fillId="0" borderId="0" xfId="1" applyFont="1" applyAlignment="1" applyProtection="1">
      <alignment horizontal="center"/>
    </xf>
    <xf numFmtId="44" fontId="7" fillId="0" borderId="1" xfId="2" applyFont="1" applyBorder="1" applyProtection="1"/>
    <xf numFmtId="43" fontId="4" fillId="0" borderId="0" xfId="1" applyFont="1" applyBorder="1" applyAlignment="1" applyProtection="1">
      <alignment vertical="center"/>
    </xf>
    <xf numFmtId="44" fontId="7" fillId="0" borderId="1" xfId="2" applyFont="1" applyFill="1" applyBorder="1" applyProtection="1"/>
    <xf numFmtId="43" fontId="4" fillId="0" borderId="0" xfId="1" applyFont="1" applyFill="1" applyProtection="1">
      <protection locked="0"/>
    </xf>
    <xf numFmtId="44" fontId="7" fillId="0" borderId="0" xfId="2" applyFont="1" applyFill="1" applyBorder="1" applyProtection="1">
      <protection locked="0"/>
    </xf>
    <xf numFmtId="43" fontId="4" fillId="0" borderId="0" xfId="1" applyFont="1" applyFill="1"/>
    <xf numFmtId="44" fontId="7" fillId="0" borderId="0" xfId="2" applyFont="1" applyFill="1" applyBorder="1"/>
    <xf numFmtId="43" fontId="4" fillId="2" borderId="0" xfId="1" applyFont="1" applyFill="1" applyProtection="1">
      <protection locked="0"/>
    </xf>
    <xf numFmtId="43" fontId="7" fillId="2" borderId="0" xfId="1" applyFont="1" applyFill="1" applyBorder="1" applyProtection="1">
      <protection locked="0"/>
    </xf>
    <xf numFmtId="43" fontId="4" fillId="2" borderId="0" xfId="1" applyFont="1" applyFill="1" applyAlignment="1" applyProtection="1">
      <alignment horizontal="center"/>
      <protection locked="0"/>
    </xf>
    <xf numFmtId="43" fontId="4" fillId="2" borderId="0" xfId="1" applyFont="1" applyFill="1" applyBorder="1" applyAlignment="1" applyProtection="1">
      <alignment horizontal="center"/>
      <protection locked="0"/>
    </xf>
    <xf numFmtId="43" fontId="4" fillId="2" borderId="0" xfId="1" applyFont="1" applyFill="1" applyProtection="1">
      <protection locked="0"/>
    </xf>
    <xf numFmtId="44" fontId="7" fillId="2" borderId="0" xfId="2" applyFont="1" applyFill="1" applyBorder="1" applyProtection="1">
      <protection locked="0"/>
    </xf>
    <xf numFmtId="43" fontId="10" fillId="2" borderId="0" xfId="1" applyFont="1" applyFill="1" applyProtection="1">
      <protection locked="0"/>
    </xf>
    <xf numFmtId="0" fontId="11" fillId="0" borderId="0" xfId="0" applyFont="1"/>
    <xf numFmtId="43" fontId="12" fillId="0" borderId="0" xfId="1" applyFont="1" applyAlignment="1" applyProtection="1">
      <alignment horizontal="center"/>
    </xf>
    <xf numFmtId="43" fontId="12" fillId="0" borderId="0" xfId="1" applyFont="1" applyFill="1" applyAlignment="1" applyProtection="1">
      <alignment horizontal="center"/>
    </xf>
    <xf numFmtId="43" fontId="11" fillId="0" borderId="0" xfId="1" applyFont="1" applyAlignment="1">
      <alignment horizontal="center"/>
    </xf>
    <xf numFmtId="43" fontId="12" fillId="0" borderId="0" xfId="1" applyFont="1" applyAlignment="1">
      <alignment horizontal="center"/>
    </xf>
    <xf numFmtId="0" fontId="11" fillId="0" borderId="0" xfId="0" applyFont="1" applyAlignment="1">
      <alignment horizontal="right" vertical="center"/>
    </xf>
    <xf numFmtId="0" fontId="11" fillId="0" borderId="0" xfId="0" applyFont="1" applyAlignment="1" applyProtection="1">
      <alignment horizontal="right" vertical="center"/>
    </xf>
    <xf numFmtId="0" fontId="12" fillId="0" borderId="0" xfId="0" applyFont="1" applyAlignment="1">
      <alignment horizontal="center" wrapText="1"/>
    </xf>
    <xf numFmtId="43" fontId="13" fillId="0" borderId="0" xfId="1" applyFont="1" applyAlignment="1">
      <alignment horizontal="center"/>
    </xf>
    <xf numFmtId="0" fontId="11" fillId="0" borderId="0" xfId="0" applyFont="1" applyProtection="1"/>
    <xf numFmtId="43" fontId="11" fillId="0" borderId="0" xfId="1" applyFont="1" applyAlignment="1" applyProtection="1">
      <alignment horizontal="center"/>
    </xf>
    <xf numFmtId="43" fontId="13" fillId="0" borderId="0" xfId="1" applyFont="1" applyAlignment="1" applyProtection="1">
      <alignment horizontal="center"/>
    </xf>
    <xf numFmtId="0" fontId="12" fillId="0" borderId="0" xfId="0" applyFont="1" applyAlignment="1" applyProtection="1">
      <alignment horizontal="center" wrapText="1"/>
    </xf>
    <xf numFmtId="0" fontId="11" fillId="0" borderId="5" xfId="0" applyFont="1" applyBorder="1" applyProtection="1"/>
    <xf numFmtId="0" fontId="11" fillId="0" borderId="5" xfId="0" applyFont="1" applyBorder="1" applyAlignment="1" applyProtection="1">
      <alignment wrapText="1"/>
    </xf>
    <xf numFmtId="44" fontId="7" fillId="0" borderId="6" xfId="2" applyFont="1" applyBorder="1" applyProtection="1"/>
    <xf numFmtId="44" fontId="7" fillId="0" borderId="6" xfId="2" applyFont="1" applyFill="1" applyBorder="1" applyProtection="1"/>
    <xf numFmtId="44" fontId="7" fillId="0" borderId="0" xfId="2" applyFont="1" applyBorder="1" applyProtection="1"/>
    <xf numFmtId="43" fontId="4" fillId="2" borderId="5" xfId="1" applyFont="1" applyFill="1" applyBorder="1" applyProtection="1">
      <protection locked="0"/>
    </xf>
    <xf numFmtId="44" fontId="7" fillId="0" borderId="0" xfId="2" applyFont="1" applyFill="1" applyBorder="1" applyProtection="1"/>
    <xf numFmtId="43" fontId="7" fillId="2" borderId="5" xfId="1" applyFont="1" applyFill="1" applyBorder="1" applyProtection="1">
      <protection locked="0"/>
    </xf>
    <xf numFmtId="43" fontId="4" fillId="0" borderId="5" xfId="1" applyFont="1" applyBorder="1" applyProtection="1"/>
    <xf numFmtId="44" fontId="7" fillId="0" borderId="7" xfId="2" applyFont="1" applyBorder="1" applyProtection="1"/>
    <xf numFmtId="44" fontId="7" fillId="0" borderId="6" xfId="2" applyFont="1" applyBorder="1" applyProtection="1">
      <protection locked="0"/>
    </xf>
    <xf numFmtId="44" fontId="7" fillId="0" borderId="8" xfId="2" applyFont="1" applyBorder="1" applyProtection="1"/>
    <xf numFmtId="0" fontId="11" fillId="0" borderId="5" xfId="0" applyFont="1" applyBorder="1"/>
    <xf numFmtId="0" fontId="11" fillId="0" borderId="5" xfId="0" applyFont="1" applyBorder="1" applyAlignment="1">
      <alignment wrapText="1"/>
    </xf>
    <xf numFmtId="0" fontId="11" fillId="0" borderId="5" xfId="0" applyFont="1" applyBorder="1" applyAlignment="1">
      <alignment horizontal="center" wrapText="1"/>
    </xf>
    <xf numFmtId="43" fontId="0" fillId="0" borderId="5" xfId="0" applyNumberFormat="1" applyBorder="1"/>
    <xf numFmtId="44" fontId="7" fillId="0" borderId="7" xfId="2" applyFont="1" applyBorder="1"/>
    <xf numFmtId="43" fontId="4" fillId="0" borderId="5" xfId="1" applyFont="1" applyBorder="1"/>
    <xf numFmtId="44" fontId="7" fillId="2" borderId="5" xfId="2" applyFont="1" applyFill="1" applyBorder="1" applyProtection="1">
      <protection locked="0"/>
    </xf>
    <xf numFmtId="44" fontId="7" fillId="0" borderId="8" xfId="2" applyFont="1" applyBorder="1"/>
    <xf numFmtId="0" fontId="5" fillId="0" borderId="0" xfId="0" applyFont="1" applyAlignment="1">
      <alignment horizontal="center" vertical="top"/>
    </xf>
    <xf numFmtId="0" fontId="0" fillId="0" borderId="0" xfId="0" applyAlignment="1">
      <alignment vertical="top"/>
    </xf>
    <xf numFmtId="0" fontId="0" fillId="0" borderId="0" xfId="0" applyFont="1" applyAlignment="1">
      <alignment vertical="top"/>
    </xf>
    <xf numFmtId="0" fontId="0" fillId="0" borderId="0" xfId="0" applyFont="1" applyAlignment="1">
      <alignment vertical="top" wrapText="1"/>
    </xf>
    <xf numFmtId="0" fontId="8" fillId="0" borderId="0" xfId="0" applyFont="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10" fontId="0" fillId="0" borderId="0" xfId="0" applyNumberFormat="1" applyAlignment="1">
      <alignment horizontal="center" vertical="top" wrapText="1"/>
    </xf>
    <xf numFmtId="0" fontId="0" fillId="0" borderId="0" xfId="0" applyAlignment="1">
      <alignment horizontal="center" vertical="top" wrapText="1"/>
    </xf>
    <xf numFmtId="0" fontId="6" fillId="0" borderId="0" xfId="0" applyFont="1"/>
    <xf numFmtId="43" fontId="4" fillId="0" borderId="5" xfId="1" applyFont="1" applyFill="1" applyBorder="1" applyProtection="1">
      <protection locked="0"/>
    </xf>
    <xf numFmtId="43" fontId="7" fillId="0" borderId="0" xfId="1" applyFont="1" applyFill="1" applyBorder="1" applyProtection="1">
      <protection locked="0"/>
    </xf>
    <xf numFmtId="0" fontId="11" fillId="0" borderId="0" xfId="0" applyFont="1" applyFill="1" applyBorder="1" applyAlignment="1" applyProtection="1">
      <alignment horizontal="center" wrapText="1"/>
    </xf>
    <xf numFmtId="43" fontId="4" fillId="0" borderId="0" xfId="1" applyFont="1" applyFill="1" applyAlignment="1" applyProtection="1">
      <alignment horizontal="center"/>
      <protection locked="0"/>
    </xf>
    <xf numFmtId="43" fontId="0" fillId="0" borderId="0" xfId="0" applyNumberFormat="1" applyBorder="1"/>
    <xf numFmtId="0" fontId="14" fillId="0" borderId="0" xfId="0" applyFont="1" applyProtection="1">
      <protection locked="0"/>
    </xf>
    <xf numFmtId="0" fontId="5" fillId="0" borderId="0" xfId="0" applyFont="1" applyAlignment="1">
      <alignment horizontal="right" wrapText="1"/>
    </xf>
    <xf numFmtId="43" fontId="5" fillId="0" borderId="0" xfId="1" applyFont="1" applyAlignment="1">
      <alignment wrapText="1"/>
    </xf>
    <xf numFmtId="0" fontId="15" fillId="3" borderId="0" xfId="3" applyFont="1" applyFill="1" applyAlignment="1">
      <alignment horizontal="center"/>
    </xf>
    <xf numFmtId="0" fontId="15" fillId="0" borderId="0" xfId="3" applyFont="1" applyAlignment="1">
      <alignment horizontal="center"/>
    </xf>
    <xf numFmtId="4" fontId="5" fillId="0" borderId="0" xfId="3" applyNumberFormat="1" applyFont="1" applyAlignment="1">
      <alignment horizontal="center" wrapText="1"/>
    </xf>
    <xf numFmtId="0" fontId="5" fillId="3" borderId="0" xfId="3" applyFont="1" applyFill="1"/>
    <xf numFmtId="0" fontId="5" fillId="0" borderId="0" xfId="0" applyFont="1" applyAlignment="1">
      <alignment wrapText="1"/>
    </xf>
    <xf numFmtId="43" fontId="5" fillId="0" borderId="0" xfId="0" applyNumberFormat="1" applyFont="1" applyAlignment="1">
      <alignment wrapText="1"/>
    </xf>
    <xf numFmtId="0" fontId="0" fillId="0" borderId="0" xfId="0" applyAlignment="1">
      <alignment horizontal="right"/>
    </xf>
    <xf numFmtId="43" fontId="4" fillId="0" borderId="0" xfId="1" applyFont="1" applyAlignment="1">
      <alignment horizontal="right"/>
    </xf>
    <xf numFmtId="43" fontId="4" fillId="3" borderId="0" xfId="3" applyNumberFormat="1" applyFill="1"/>
    <xf numFmtId="10" fontId="4" fillId="3" borderId="0" xfId="4" applyNumberFormat="1" applyFont="1" applyFill="1"/>
    <xf numFmtId="0" fontId="0" fillId="4" borderId="0" xfId="0" applyFill="1"/>
    <xf numFmtId="0" fontId="5" fillId="0" borderId="0" xfId="0" applyFont="1" applyAlignment="1">
      <alignment horizontal="right"/>
    </xf>
    <xf numFmtId="43" fontId="5" fillId="0" borderId="2" xfId="1" applyFont="1" applyBorder="1"/>
    <xf numFmtId="10" fontId="4" fillId="0" borderId="0" xfId="4" applyNumberFormat="1" applyFont="1"/>
    <xf numFmtId="43" fontId="4" fillId="0" borderId="0" xfId="3" applyNumberFormat="1"/>
    <xf numFmtId="0" fontId="14" fillId="0" borderId="0" xfId="0" applyFont="1" applyAlignment="1">
      <alignment horizontal="right" wrapText="1"/>
    </xf>
    <xf numFmtId="43" fontId="4" fillId="0" borderId="3" xfId="1" applyFont="1" applyBorder="1" applyAlignment="1">
      <alignment horizontal="right"/>
    </xf>
    <xf numFmtId="0" fontId="0" fillId="0" borderId="0" xfId="0" applyAlignment="1">
      <alignment horizontal="left"/>
    </xf>
    <xf numFmtId="43" fontId="5" fillId="0" borderId="0" xfId="1" applyFont="1" applyAlignment="1">
      <alignment horizontal="center"/>
    </xf>
    <xf numFmtId="43" fontId="5" fillId="0" borderId="0" xfId="1" applyFont="1"/>
    <xf numFmtId="0" fontId="5" fillId="0" borderId="0" xfId="0" applyFont="1" applyAlignment="1">
      <alignment horizontal="center"/>
    </xf>
    <xf numFmtId="0" fontId="0" fillId="0" borderId="0" xfId="0" applyAlignment="1">
      <alignment horizontal="right" wrapText="1"/>
    </xf>
    <xf numFmtId="49" fontId="0" fillId="0" borderId="0" xfId="0" applyNumberFormat="1" applyAlignment="1">
      <alignment horizontal="right"/>
    </xf>
    <xf numFmtId="49" fontId="0" fillId="4" borderId="0" xfId="0" applyNumberFormat="1" applyFill="1" applyAlignment="1">
      <alignment horizontal="right"/>
    </xf>
    <xf numFmtId="49" fontId="5" fillId="0" borderId="0" xfId="0" applyNumberFormat="1" applyFont="1" applyAlignment="1">
      <alignment horizontal="right"/>
    </xf>
    <xf numFmtId="43" fontId="4" fillId="0" borderId="3" xfId="1" applyFont="1" applyBorder="1"/>
    <xf numFmtId="43" fontId="4" fillId="0" borderId="0" xfId="1" applyFont="1" applyAlignment="1">
      <alignment wrapText="1"/>
    </xf>
    <xf numFmtId="0" fontId="0" fillId="0" borderId="0" xfId="0" applyAlignment="1">
      <alignment horizontal="left" wrapText="1"/>
    </xf>
    <xf numFmtId="0" fontId="16" fillId="2" borderId="0" xfId="0" applyFont="1" applyFill="1" applyAlignment="1">
      <alignment horizontal="center"/>
    </xf>
    <xf numFmtId="0" fontId="17" fillId="0" borderId="0" xfId="0" applyFont="1" applyAlignment="1">
      <alignment horizontal="left" vertical="center"/>
    </xf>
    <xf numFmtId="0" fontId="16" fillId="0" borderId="0" xfId="0" applyFont="1" applyFill="1" applyAlignment="1">
      <alignment horizontal="center"/>
    </xf>
    <xf numFmtId="43" fontId="18" fillId="0" borderId="5" xfId="1" applyFont="1" applyFill="1" applyBorder="1" applyAlignment="1">
      <alignment vertical="center"/>
    </xf>
    <xf numFmtId="43" fontId="18" fillId="0" borderId="5" xfId="1" applyFont="1" applyFill="1" applyBorder="1" applyAlignment="1" applyProtection="1">
      <alignment vertical="center"/>
      <protection locked="0"/>
    </xf>
    <xf numFmtId="0" fontId="0"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11" fillId="0" borderId="0" xfId="0" applyFont="1" applyBorder="1" applyAlignment="1" applyProtection="1">
      <alignment horizontal="center" wrapText="1"/>
    </xf>
    <xf numFmtId="0" fontId="11" fillId="0" borderId="5" xfId="0" applyFont="1" applyBorder="1" applyAlignment="1" applyProtection="1">
      <alignment horizontal="center" wrapText="1"/>
    </xf>
    <xf numFmtId="0" fontId="11" fillId="0" borderId="4" xfId="0" applyFont="1" applyBorder="1" applyAlignment="1" applyProtection="1">
      <alignment horizontal="center" wrapText="1"/>
    </xf>
    <xf numFmtId="0" fontId="19" fillId="0" borderId="0" xfId="0" applyFont="1" applyAlignment="1">
      <alignment horizontal="center"/>
    </xf>
  </cellXfs>
  <cellStyles count="5">
    <cellStyle name="Comma" xfId="1" builtinId="3"/>
    <cellStyle name="Currency" xfId="2" builtinId="4"/>
    <cellStyle name="Normal" xfId="0" builtinId="0"/>
    <cellStyle name="Normal 17" xfId="3"/>
    <cellStyle name="Percent 9"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rsl710pr_2020" connectionId="1"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rsl710pr_2020" connectionId="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workbookViewId="0">
      <selection sqref="A1:M1"/>
    </sheetView>
  </sheetViews>
  <sheetFormatPr defaultRowHeight="14.5" x14ac:dyDescent="0.35"/>
  <cols>
    <col min="1" max="1" width="2" bestFit="1" customWidth="1"/>
    <col min="2" max="2" width="2.1796875" bestFit="1" customWidth="1"/>
    <col min="10" max="10" width="8.81640625" customWidth="1"/>
    <col min="11" max="12" width="16.26953125" customWidth="1"/>
    <col min="13" max="13" width="11.81640625" customWidth="1"/>
  </cols>
  <sheetData>
    <row r="1" spans="1:13" ht="30" customHeight="1" x14ac:dyDescent="0.35">
      <c r="A1" s="126" t="s">
        <v>37</v>
      </c>
      <c r="B1" s="126"/>
      <c r="C1" s="126"/>
      <c r="D1" s="126"/>
      <c r="E1" s="126"/>
      <c r="F1" s="126"/>
      <c r="G1" s="126"/>
      <c r="H1" s="126"/>
      <c r="I1" s="126"/>
      <c r="J1" s="126"/>
      <c r="K1" s="126"/>
      <c r="L1" s="126"/>
      <c r="M1" s="126"/>
    </row>
    <row r="2" spans="1:13" x14ac:dyDescent="0.35">
      <c r="A2" s="75"/>
      <c r="B2" s="75"/>
      <c r="C2" s="75"/>
      <c r="D2" s="75"/>
      <c r="E2" s="75"/>
      <c r="F2" s="75"/>
      <c r="G2" s="75"/>
      <c r="H2" s="75"/>
      <c r="I2" s="75"/>
      <c r="J2" s="75"/>
      <c r="K2" s="75"/>
      <c r="L2" s="75"/>
      <c r="M2" s="75"/>
    </row>
    <row r="3" spans="1:13" ht="14.5" customHeight="1" x14ac:dyDescent="0.35">
      <c r="A3" s="74">
        <v>1</v>
      </c>
      <c r="B3" s="76" t="s">
        <v>27</v>
      </c>
      <c r="C3" s="77"/>
      <c r="D3" s="77"/>
      <c r="E3" s="77"/>
      <c r="F3" s="77"/>
      <c r="G3" s="77"/>
      <c r="H3" s="77"/>
      <c r="I3" s="77"/>
      <c r="J3" s="76"/>
      <c r="K3" s="76"/>
      <c r="L3" s="75"/>
      <c r="M3" s="75"/>
    </row>
    <row r="4" spans="1:13" x14ac:dyDescent="0.35">
      <c r="A4" s="74">
        <v>2</v>
      </c>
      <c r="B4" s="76" t="s">
        <v>22</v>
      </c>
      <c r="C4" s="76"/>
      <c r="D4" s="76"/>
      <c r="E4" s="76"/>
      <c r="F4" s="76"/>
      <c r="G4" s="76"/>
      <c r="H4" s="76"/>
      <c r="I4" s="76"/>
      <c r="J4" s="75"/>
      <c r="K4" s="75"/>
      <c r="L4" s="75"/>
      <c r="M4" s="75"/>
    </row>
    <row r="5" spans="1:13" ht="14.5" customHeight="1" x14ac:dyDescent="0.35">
      <c r="A5" s="74">
        <v>3</v>
      </c>
      <c r="B5" s="76" t="s">
        <v>21</v>
      </c>
      <c r="C5" s="76"/>
      <c r="D5" s="76"/>
      <c r="E5" s="76"/>
      <c r="F5" s="76"/>
      <c r="G5" s="76"/>
      <c r="H5" s="76"/>
      <c r="I5" s="76"/>
      <c r="J5" s="77"/>
      <c r="K5" s="78" t="s">
        <v>141</v>
      </c>
      <c r="L5" s="78" t="s">
        <v>142</v>
      </c>
      <c r="M5" s="75"/>
    </row>
    <row r="6" spans="1:13" x14ac:dyDescent="0.35">
      <c r="A6" s="74"/>
      <c r="B6" s="79" t="s">
        <v>23</v>
      </c>
      <c r="C6" s="75" t="s">
        <v>19</v>
      </c>
      <c r="D6" s="80"/>
      <c r="E6" s="80"/>
      <c r="F6" s="80"/>
      <c r="G6" s="80"/>
      <c r="H6" s="80"/>
      <c r="I6" s="80"/>
      <c r="J6" s="80"/>
      <c r="K6" s="81">
        <v>0.15409999999999999</v>
      </c>
      <c r="L6" s="81">
        <v>0.1784</v>
      </c>
      <c r="M6" s="75"/>
    </row>
    <row r="7" spans="1:13" x14ac:dyDescent="0.35">
      <c r="A7" s="74"/>
      <c r="B7" s="79" t="s">
        <v>24</v>
      </c>
      <c r="C7" s="75" t="s">
        <v>17</v>
      </c>
      <c r="D7" s="80"/>
      <c r="E7" s="80"/>
      <c r="F7" s="80"/>
      <c r="G7" s="80"/>
      <c r="H7" s="80"/>
      <c r="I7" s="80"/>
      <c r="J7" s="80"/>
      <c r="K7" s="81">
        <v>0.1041</v>
      </c>
      <c r="L7" s="82" t="s">
        <v>29</v>
      </c>
      <c r="M7" s="75"/>
    </row>
    <row r="8" spans="1:13" x14ac:dyDescent="0.35">
      <c r="A8" s="74"/>
      <c r="B8" s="79" t="s">
        <v>25</v>
      </c>
      <c r="C8" s="75" t="s">
        <v>20</v>
      </c>
      <c r="D8" s="80"/>
      <c r="E8" s="80"/>
      <c r="F8" s="80"/>
      <c r="G8" s="80"/>
      <c r="H8" s="80"/>
      <c r="I8" s="80"/>
      <c r="J8" s="80"/>
      <c r="K8" s="81">
        <v>1.5E-3</v>
      </c>
      <c r="L8" s="81">
        <v>2E-3</v>
      </c>
      <c r="M8" s="75"/>
    </row>
    <row r="9" spans="1:13" x14ac:dyDescent="0.35">
      <c r="A9" s="74"/>
      <c r="B9" s="79" t="s">
        <v>26</v>
      </c>
      <c r="C9" s="75" t="s">
        <v>18</v>
      </c>
      <c r="D9" s="80"/>
      <c r="E9" s="80"/>
      <c r="F9" s="80"/>
      <c r="G9" s="80"/>
      <c r="H9" s="80"/>
      <c r="I9" s="80"/>
      <c r="J9" s="80"/>
      <c r="K9" s="82" t="s">
        <v>29</v>
      </c>
      <c r="L9" s="81">
        <v>2E-3</v>
      </c>
      <c r="M9" s="75"/>
    </row>
    <row r="10" spans="1:13" ht="14.5" customHeight="1" x14ac:dyDescent="0.35">
      <c r="A10" s="74">
        <v>4</v>
      </c>
      <c r="B10" s="76" t="s">
        <v>28</v>
      </c>
      <c r="C10" s="76"/>
      <c r="D10" s="76"/>
      <c r="E10" s="76"/>
      <c r="F10" s="76"/>
      <c r="G10" s="76"/>
      <c r="H10" s="76"/>
      <c r="I10" s="76"/>
      <c r="J10" s="76"/>
      <c r="K10" s="76"/>
      <c r="L10" s="76"/>
      <c r="M10" s="76"/>
    </row>
    <row r="11" spans="1:13" ht="45.65" customHeight="1" x14ac:dyDescent="0.35">
      <c r="A11" s="74">
        <v>5</v>
      </c>
      <c r="B11" s="125" t="s">
        <v>140</v>
      </c>
      <c r="C11" s="125"/>
      <c r="D11" s="125"/>
      <c r="E11" s="125"/>
      <c r="F11" s="125"/>
      <c r="G11" s="125"/>
      <c r="H11" s="125"/>
      <c r="I11" s="125"/>
      <c r="J11" s="125"/>
      <c r="K11" s="125"/>
      <c r="L11" s="125"/>
      <c r="M11" s="125"/>
    </row>
    <row r="12" spans="1:13" ht="14.5" customHeight="1" x14ac:dyDescent="0.35">
      <c r="A12" s="74">
        <v>6</v>
      </c>
      <c r="B12" s="76" t="s">
        <v>30</v>
      </c>
      <c r="C12" s="76"/>
      <c r="D12" s="76"/>
      <c r="E12" s="76"/>
      <c r="F12" s="76"/>
      <c r="G12" s="76"/>
      <c r="H12" s="76"/>
      <c r="I12" s="76"/>
      <c r="J12" s="76"/>
      <c r="K12" s="76"/>
      <c r="L12" s="76"/>
      <c r="M12" s="75"/>
    </row>
    <row r="13" spans="1:13" ht="44.5" customHeight="1" x14ac:dyDescent="0.35">
      <c r="A13" s="74">
        <v>7</v>
      </c>
      <c r="B13" s="127" t="s">
        <v>139</v>
      </c>
      <c r="C13" s="127"/>
      <c r="D13" s="127"/>
      <c r="E13" s="127"/>
      <c r="F13" s="127"/>
      <c r="G13" s="127"/>
      <c r="H13" s="127"/>
      <c r="I13" s="127"/>
      <c r="J13" s="127"/>
      <c r="K13" s="127"/>
      <c r="L13" s="127"/>
      <c r="M13" s="127"/>
    </row>
    <row r="14" spans="1:13" ht="58.15" customHeight="1" x14ac:dyDescent="0.35">
      <c r="A14" s="74">
        <v>8</v>
      </c>
      <c r="B14" s="127" t="s">
        <v>137</v>
      </c>
      <c r="C14" s="127"/>
      <c r="D14" s="127"/>
      <c r="E14" s="127"/>
      <c r="F14" s="127"/>
      <c r="G14" s="127"/>
      <c r="H14" s="127"/>
      <c r="I14" s="127"/>
      <c r="J14" s="127"/>
      <c r="K14" s="127"/>
      <c r="L14" s="127"/>
      <c r="M14" s="127"/>
    </row>
    <row r="15" spans="1:13" ht="28.9" customHeight="1" x14ac:dyDescent="0.35">
      <c r="A15" s="74">
        <v>9</v>
      </c>
      <c r="B15" s="127" t="s">
        <v>138</v>
      </c>
      <c r="C15" s="127"/>
      <c r="D15" s="127"/>
      <c r="E15" s="127"/>
      <c r="F15" s="127"/>
      <c r="G15" s="127"/>
      <c r="H15" s="127"/>
      <c r="I15" s="127"/>
      <c r="J15" s="127"/>
      <c r="K15" s="127"/>
      <c r="L15" s="127"/>
      <c r="M15" s="127"/>
    </row>
    <row r="16" spans="1:13" x14ac:dyDescent="0.35">
      <c r="C16" s="83"/>
    </row>
  </sheetData>
  <mergeCells count="5">
    <mergeCell ref="B11:M11"/>
    <mergeCell ref="A1:M1"/>
    <mergeCell ref="B13:M13"/>
    <mergeCell ref="B14:M14"/>
    <mergeCell ref="B15:M15"/>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B1" zoomScale="85" zoomScaleNormal="85" workbookViewId="0">
      <selection activeCell="F2" sqref="F2"/>
    </sheetView>
  </sheetViews>
  <sheetFormatPr defaultColWidth="8.81640625" defaultRowHeight="14.5" x14ac:dyDescent="0.35"/>
  <cols>
    <col min="1" max="1" width="79.54296875" style="14" customWidth="1"/>
    <col min="2" max="7" width="24.54296875" style="13" customWidth="1"/>
    <col min="8" max="8" width="14.1796875" style="13" bestFit="1" customWidth="1"/>
    <col min="9" max="9" width="11.1796875" style="13" bestFit="1" customWidth="1"/>
    <col min="10" max="10" width="14.1796875" style="14" bestFit="1" customWidth="1"/>
    <col min="11" max="16384" width="8.81640625" style="14"/>
  </cols>
  <sheetData>
    <row r="1" spans="1:9" ht="15.5" x14ac:dyDescent="0.35">
      <c r="A1" s="50" t="s">
        <v>16</v>
      </c>
      <c r="B1" s="131" t="s">
        <v>31</v>
      </c>
      <c r="C1" s="131"/>
      <c r="D1" s="131"/>
      <c r="E1" s="131"/>
      <c r="F1" s="131"/>
      <c r="G1" s="131"/>
    </row>
    <row r="2" spans="1:9" ht="18.5" x14ac:dyDescent="0.45">
      <c r="A2" s="41" t="s">
        <v>40</v>
      </c>
      <c r="F2" s="120">
        <v>30300</v>
      </c>
      <c r="G2" s="121" t="s">
        <v>136</v>
      </c>
    </row>
    <row r="3" spans="1:9" x14ac:dyDescent="0.35">
      <c r="A3" s="23"/>
      <c r="B3" s="42" t="s">
        <v>41</v>
      </c>
      <c r="C3" s="43" t="s">
        <v>42</v>
      </c>
      <c r="D3" s="42" t="s">
        <v>43</v>
      </c>
      <c r="E3" s="43" t="s">
        <v>44</v>
      </c>
      <c r="F3" s="43" t="s">
        <v>45</v>
      </c>
      <c r="G3" s="51" t="s">
        <v>7</v>
      </c>
    </row>
    <row r="4" spans="1:9" x14ac:dyDescent="0.35">
      <c r="A4" s="54" t="s">
        <v>12</v>
      </c>
      <c r="C4" s="30"/>
      <c r="E4" s="30"/>
      <c r="F4" s="30"/>
      <c r="G4" s="42" t="s">
        <v>8</v>
      </c>
    </row>
    <row r="5" spans="1:9" x14ac:dyDescent="0.35">
      <c r="A5" s="24" t="s">
        <v>46</v>
      </c>
      <c r="B5" s="34"/>
      <c r="C5" s="34"/>
      <c r="D5" s="34"/>
      <c r="E5" s="34"/>
      <c r="F5" s="30">
        <f>VLOOKUP(F2,'SCRS GASB 68'!A3:O827,15,FALSE)</f>
        <v>2932588.77</v>
      </c>
      <c r="G5" s="25">
        <f>SUM(B5:E5)-F5</f>
        <v>-2932588.77</v>
      </c>
      <c r="H5" s="15"/>
      <c r="I5" s="14"/>
    </row>
    <row r="6" spans="1:9" x14ac:dyDescent="0.35">
      <c r="A6" s="24" t="s">
        <v>47</v>
      </c>
      <c r="B6" s="34"/>
      <c r="C6" s="34"/>
      <c r="D6" s="34"/>
      <c r="E6" s="34"/>
      <c r="F6" s="30"/>
      <c r="G6" s="26">
        <f>SUM(B6:E6)</f>
        <v>0</v>
      </c>
      <c r="H6" s="14"/>
      <c r="I6" s="14"/>
    </row>
    <row r="7" spans="1:9" x14ac:dyDescent="0.35">
      <c r="A7" s="24" t="s">
        <v>33</v>
      </c>
      <c r="B7" s="34"/>
      <c r="C7" s="34"/>
      <c r="D7" s="34"/>
      <c r="E7" s="34"/>
      <c r="F7" s="30"/>
      <c r="G7" s="26">
        <f>SUM(B7:E7)</f>
        <v>0</v>
      </c>
      <c r="H7" s="14"/>
      <c r="I7" s="14"/>
    </row>
    <row r="8" spans="1:9" x14ac:dyDescent="0.35">
      <c r="A8" s="24" t="s">
        <v>34</v>
      </c>
      <c r="B8" s="34"/>
      <c r="C8" s="34"/>
      <c r="D8" s="59"/>
      <c r="E8" s="59"/>
      <c r="F8" s="84"/>
      <c r="G8" s="62">
        <f>SUM(B8:E8)</f>
        <v>0</v>
      </c>
      <c r="H8" s="14"/>
      <c r="I8" s="14"/>
    </row>
    <row r="9" spans="1:9" x14ac:dyDescent="0.35">
      <c r="B9" s="56">
        <f t="shared" ref="B9:G9" si="0">SUM(B5:B8)</f>
        <v>0</v>
      </c>
      <c r="C9" s="57">
        <f t="shared" si="0"/>
        <v>0</v>
      </c>
      <c r="D9" s="58">
        <f t="shared" si="0"/>
        <v>0</v>
      </c>
      <c r="E9" s="60">
        <f t="shared" si="0"/>
        <v>0</v>
      </c>
      <c r="F9" s="60">
        <f t="shared" si="0"/>
        <v>2932588.77</v>
      </c>
      <c r="G9" s="63">
        <f t="shared" si="0"/>
        <v>-2932588.77</v>
      </c>
      <c r="H9" s="14"/>
      <c r="I9" s="14"/>
    </row>
    <row r="10" spans="1:9" x14ac:dyDescent="0.35">
      <c r="B10" s="16"/>
      <c r="C10" s="31"/>
      <c r="D10" s="16"/>
      <c r="E10" s="31"/>
      <c r="F10" s="31"/>
      <c r="G10" s="16"/>
      <c r="H10" s="14"/>
      <c r="I10" s="14"/>
    </row>
    <row r="11" spans="1:9" ht="16" x14ac:dyDescent="0.5">
      <c r="A11" s="55" t="s">
        <v>14</v>
      </c>
      <c r="B11" s="16"/>
      <c r="C11" s="31"/>
      <c r="D11" s="16"/>
      <c r="E11" s="31"/>
      <c r="F11" s="31"/>
      <c r="G11" s="52" t="s">
        <v>13</v>
      </c>
      <c r="H11" s="14"/>
      <c r="I11" s="14"/>
    </row>
    <row r="12" spans="1:9" x14ac:dyDescent="0.35">
      <c r="A12" s="24" t="str">
        <f>A5</f>
        <v>Employer Regular Contribution (@15.41%) - SCRS</v>
      </c>
      <c r="B12" s="35"/>
      <c r="C12" s="35"/>
      <c r="D12" s="35"/>
      <c r="E12" s="35"/>
      <c r="F12" s="85"/>
      <c r="G12" s="26">
        <f>SUM(B12:E12)</f>
        <v>0</v>
      </c>
      <c r="H12" s="14"/>
      <c r="I12" s="14"/>
    </row>
    <row r="13" spans="1:9" x14ac:dyDescent="0.35">
      <c r="A13" s="24" t="str">
        <f>A6</f>
        <v>Employer Regular Contribution (@10.41%) - ORP</v>
      </c>
      <c r="B13" s="35"/>
      <c r="C13" s="35"/>
      <c r="D13" s="35"/>
      <c r="E13" s="35"/>
      <c r="F13" s="85"/>
      <c r="G13" s="26">
        <f>SUM(B13:E13)</f>
        <v>0</v>
      </c>
      <c r="H13" s="14"/>
      <c r="I13" s="14"/>
    </row>
    <row r="14" spans="1:9" x14ac:dyDescent="0.35">
      <c r="A14" s="24" t="str">
        <f>A7</f>
        <v>Employer Incidental Death Benefit Contribution (@0.15%) - SCRS</v>
      </c>
      <c r="B14" s="35"/>
      <c r="C14" s="35"/>
      <c r="D14" s="35"/>
      <c r="E14" s="35"/>
      <c r="F14" s="85"/>
      <c r="G14" s="26">
        <f>SUM(B14:E14)</f>
        <v>0</v>
      </c>
      <c r="H14" s="14"/>
      <c r="I14" s="14"/>
    </row>
    <row r="15" spans="1:9" x14ac:dyDescent="0.35">
      <c r="A15" s="24" t="str">
        <f>A8</f>
        <v>Employer Incidental Death Benefit Contribution (@0.15%) - ORP</v>
      </c>
      <c r="B15" s="35"/>
      <c r="C15" s="35"/>
      <c r="D15" s="61"/>
      <c r="E15" s="35"/>
      <c r="F15" s="85"/>
      <c r="G15" s="26">
        <f>SUM(B15:E15)</f>
        <v>0</v>
      </c>
      <c r="H15" s="14"/>
      <c r="I15" s="14"/>
    </row>
    <row r="16" spans="1:9" x14ac:dyDescent="0.35">
      <c r="B16" s="56">
        <f>SUM(B12:B15)</f>
        <v>0</v>
      </c>
      <c r="C16" s="57">
        <f>SUM(C12:C15)</f>
        <v>0</v>
      </c>
      <c r="D16" s="58">
        <f>SUM(D12:D15)</f>
        <v>0</v>
      </c>
      <c r="E16" s="29">
        <f>SUM(E12:E15)</f>
        <v>0</v>
      </c>
      <c r="F16" s="60"/>
      <c r="G16" s="56">
        <f>SUM(G12:G15)</f>
        <v>0</v>
      </c>
      <c r="H16" s="14"/>
      <c r="I16" s="14"/>
    </row>
    <row r="17" spans="1:10" x14ac:dyDescent="0.35">
      <c r="B17" s="16"/>
      <c r="C17" s="16"/>
      <c r="D17" s="16"/>
      <c r="E17" s="16"/>
      <c r="F17" s="31"/>
      <c r="G17" s="64"/>
      <c r="H17" s="14"/>
      <c r="I17" s="14"/>
    </row>
    <row r="18" spans="1:10" ht="23.5" customHeight="1" x14ac:dyDescent="0.35">
      <c r="A18" s="24"/>
      <c r="B18" s="128" t="str">
        <f>A5</f>
        <v>Employer Regular Contribution (@15.41%) - SCRS</v>
      </c>
      <c r="C18" s="128" t="str">
        <f>A6</f>
        <v>Employer Regular Contribution (@10.41%) - ORP</v>
      </c>
      <c r="D18" s="128" t="str">
        <f>A7</f>
        <v>Employer Incidental Death Benefit Contribution (@0.15%) - SCRS</v>
      </c>
      <c r="E18" s="128" t="str">
        <f>A8</f>
        <v>Employer Incidental Death Benefit Contribution (@0.15%) - ORP</v>
      </c>
      <c r="F18" s="86"/>
      <c r="G18" s="25"/>
      <c r="I18" s="18"/>
    </row>
    <row r="19" spans="1:10" ht="34.9" customHeight="1" x14ac:dyDescent="0.5">
      <c r="A19" s="54" t="s">
        <v>11</v>
      </c>
      <c r="B19" s="129"/>
      <c r="C19" s="129"/>
      <c r="D19" s="129"/>
      <c r="E19" s="130"/>
      <c r="F19" s="86"/>
      <c r="G19" s="53" t="s">
        <v>9</v>
      </c>
      <c r="I19" s="17"/>
      <c r="J19" s="18"/>
    </row>
    <row r="20" spans="1:10" ht="16" x14ac:dyDescent="0.5">
      <c r="A20" s="14" t="s">
        <v>4</v>
      </c>
      <c r="B20" s="36"/>
      <c r="C20" s="37"/>
      <c r="D20" s="36"/>
      <c r="E20" s="36"/>
      <c r="F20" s="87"/>
      <c r="G20" s="28">
        <f>SUM(B20:E20)</f>
        <v>0</v>
      </c>
      <c r="H20" s="19"/>
      <c r="I20" s="17"/>
      <c r="J20" s="18"/>
    </row>
    <row r="21" spans="1:10" x14ac:dyDescent="0.35">
      <c r="A21" s="14" t="s">
        <v>5</v>
      </c>
      <c r="B21" s="38"/>
      <c r="C21" s="38"/>
      <c r="D21" s="38"/>
      <c r="E21" s="36"/>
      <c r="F21" s="87"/>
      <c r="G21" s="62">
        <f>SUM(B21:E21)</f>
        <v>0</v>
      </c>
      <c r="H21" s="18"/>
      <c r="I21" s="14"/>
    </row>
    <row r="22" spans="1:10" x14ac:dyDescent="0.35">
      <c r="B22" s="27">
        <f>SUM(B20:B21)</f>
        <v>0</v>
      </c>
      <c r="C22" s="27">
        <f>SUM(C20:C21)</f>
        <v>0</v>
      </c>
      <c r="D22" s="27">
        <f>SUM(D20:D21)</f>
        <v>0</v>
      </c>
      <c r="E22" s="27">
        <f>SUM(E20:E21)</f>
        <v>0</v>
      </c>
      <c r="F22" s="60"/>
      <c r="G22" s="63">
        <f>SUM(G20:G21)</f>
        <v>0</v>
      </c>
      <c r="H22" s="18"/>
      <c r="I22" s="14"/>
    </row>
    <row r="23" spans="1:10" hidden="1" x14ac:dyDescent="0.35">
      <c r="B23" s="20" t="s">
        <v>0</v>
      </c>
      <c r="C23" s="20" t="s">
        <v>2</v>
      </c>
      <c r="D23" s="20" t="s">
        <v>1</v>
      </c>
      <c r="E23" s="20" t="s">
        <v>3</v>
      </c>
      <c r="F23" s="20"/>
      <c r="J23" s="18"/>
    </row>
    <row r="24" spans="1:10" x14ac:dyDescent="0.35">
      <c r="C24" s="18"/>
      <c r="E24" s="18"/>
      <c r="F24" s="18"/>
      <c r="H24" s="18"/>
      <c r="I24" s="18"/>
      <c r="J24" s="18"/>
    </row>
    <row r="25" spans="1:10" x14ac:dyDescent="0.35">
      <c r="C25" s="18"/>
      <c r="E25" s="18"/>
      <c r="F25" s="18"/>
      <c r="H25" s="18"/>
      <c r="I25" s="18"/>
      <c r="J25" s="18"/>
    </row>
    <row r="26" spans="1:10" x14ac:dyDescent="0.35">
      <c r="A26" s="47" t="s">
        <v>10</v>
      </c>
      <c r="B26" s="7">
        <f>G9+G16+G22</f>
        <v>-2932588.77</v>
      </c>
      <c r="C26" s="21"/>
      <c r="D26" s="21"/>
      <c r="E26" s="22"/>
      <c r="F26" s="22"/>
    </row>
    <row r="27" spans="1:10" x14ac:dyDescent="0.35">
      <c r="A27" s="47" t="s">
        <v>38</v>
      </c>
      <c r="B27" s="124">
        <f>ROUND(VLOOKUP(F2,'SCRS GASB 68'!A3:O827,10,FALSE),0)</f>
        <v>48206081</v>
      </c>
    </row>
    <row r="28" spans="1:10" ht="15" thickBot="1" x14ac:dyDescent="0.4">
      <c r="B28" s="65">
        <f>B26-B27</f>
        <v>-51138669.770000003</v>
      </c>
    </row>
    <row r="29" spans="1:10" ht="15" thickTop="1" x14ac:dyDescent="0.35"/>
    <row r="30" spans="1:10" x14ac:dyDescent="0.35">
      <c r="A30" s="24" t="s">
        <v>15</v>
      </c>
    </row>
    <row r="35" spans="1:1" x14ac:dyDescent="0.35">
      <c r="A35" s="89"/>
    </row>
  </sheetData>
  <mergeCells count="5">
    <mergeCell ref="B18:B19"/>
    <mergeCell ref="C18:C19"/>
    <mergeCell ref="D18:D19"/>
    <mergeCell ref="E18:E19"/>
    <mergeCell ref="B1:G1"/>
  </mergeCells>
  <pageMargins left="0.26" right="0.2" top="0.75" bottom="0.75" header="0.3" footer="0.3"/>
  <pageSetup scale="59" orientation="landscape" r:id="rId1"/>
  <ignoredErrors>
    <ignoredError sqref="F5 B2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85" zoomScaleNormal="85" workbookViewId="0">
      <selection activeCell="B5" sqref="B5"/>
    </sheetView>
  </sheetViews>
  <sheetFormatPr defaultRowHeight="14.5" x14ac:dyDescent="0.35"/>
  <cols>
    <col min="1" max="1" width="79.54296875" bestFit="1" customWidth="1"/>
    <col min="2" max="6" width="24.54296875" style="2" customWidth="1"/>
    <col min="7" max="7" width="24.54296875" customWidth="1"/>
  </cols>
  <sheetData>
    <row r="1" spans="1:7" ht="15.5" x14ac:dyDescent="0.35">
      <c r="A1" s="41" t="s">
        <v>32</v>
      </c>
      <c r="B1" s="131" t="s">
        <v>31</v>
      </c>
      <c r="C1" s="131"/>
      <c r="D1" s="131"/>
      <c r="E1" s="131"/>
      <c r="F1" s="131"/>
      <c r="G1" s="131"/>
    </row>
    <row r="2" spans="1:7" ht="18.5" x14ac:dyDescent="0.45">
      <c r="A2" s="41" t="str">
        <f>SCRS!A2</f>
        <v>Employer Contributions for Fiscal Year Ended June 30, 2020</v>
      </c>
      <c r="F2" s="122">
        <f>SCRS!F2</f>
        <v>30300</v>
      </c>
      <c r="G2" s="121" t="s">
        <v>136</v>
      </c>
    </row>
    <row r="3" spans="1:7" x14ac:dyDescent="0.35">
      <c r="A3" s="1"/>
      <c r="B3" s="42" t="str">
        <f>SCRS!B3</f>
        <v>September 2019 Quarter</v>
      </c>
      <c r="C3" s="43" t="str">
        <f>SCRS!C3</f>
        <v>December 2019 Quarter</v>
      </c>
      <c r="D3" s="42" t="str">
        <f>SCRS!D3</f>
        <v>March 2020 Quarter</v>
      </c>
      <c r="E3" s="43" t="str">
        <f>SCRS!E3</f>
        <v>June 2020 Quarter</v>
      </c>
      <c r="F3" s="43" t="str">
        <f>SCRS!F3</f>
        <v>FY 2020 LA Credit</v>
      </c>
      <c r="G3" s="44" t="s">
        <v>7</v>
      </c>
    </row>
    <row r="4" spans="1:7" x14ac:dyDescent="0.35">
      <c r="A4" s="66" t="s">
        <v>12</v>
      </c>
      <c r="C4" s="32"/>
      <c r="E4" s="32"/>
      <c r="F4" s="32"/>
      <c r="G4" s="45" t="s">
        <v>8</v>
      </c>
    </row>
    <row r="5" spans="1:7" x14ac:dyDescent="0.35">
      <c r="A5" t="s">
        <v>48</v>
      </c>
      <c r="B5" s="34"/>
      <c r="C5" s="34"/>
      <c r="D5" s="34"/>
      <c r="E5" s="34"/>
      <c r="F5" s="30">
        <f>VLOOKUP(F2,'PORS GASB68'!A3:O486,15,FALSE)</f>
        <v>37431.29</v>
      </c>
      <c r="G5" s="3">
        <f>SUM(B5:E5)-F5</f>
        <v>-37431.29</v>
      </c>
    </row>
    <row r="6" spans="1:7" x14ac:dyDescent="0.35">
      <c r="A6" t="s">
        <v>35</v>
      </c>
      <c r="B6" s="34"/>
      <c r="C6" s="34"/>
      <c r="D6" s="34"/>
      <c r="E6" s="34"/>
      <c r="F6" s="30"/>
      <c r="G6" s="3">
        <f>SUM(B6:E6)</f>
        <v>0</v>
      </c>
    </row>
    <row r="7" spans="1:7" x14ac:dyDescent="0.35">
      <c r="A7" t="s">
        <v>36</v>
      </c>
      <c r="B7" s="59"/>
      <c r="C7" s="59"/>
      <c r="D7" s="59"/>
      <c r="E7" s="59"/>
      <c r="F7" s="84"/>
      <c r="G7" s="69">
        <f>SUM(B7:E7)</f>
        <v>0</v>
      </c>
    </row>
    <row r="8" spans="1:7" x14ac:dyDescent="0.35">
      <c r="B8" s="11">
        <f t="shared" ref="B8:G8" si="0">SUM(B5:B7)</f>
        <v>0</v>
      </c>
      <c r="C8" s="33">
        <f t="shared" si="0"/>
        <v>0</v>
      </c>
      <c r="D8" s="11">
        <f t="shared" si="0"/>
        <v>0</v>
      </c>
      <c r="E8" s="33">
        <f t="shared" si="0"/>
        <v>0</v>
      </c>
      <c r="F8" s="33">
        <f t="shared" si="0"/>
        <v>37431.29</v>
      </c>
      <c r="G8" s="70">
        <f t="shared" si="0"/>
        <v>-37431.29</v>
      </c>
    </row>
    <row r="9" spans="1:7" x14ac:dyDescent="0.35">
      <c r="B9" s="11"/>
      <c r="C9" s="33"/>
      <c r="D9" s="11"/>
      <c r="E9" s="33"/>
      <c r="F9" s="33"/>
      <c r="G9" s="10"/>
    </row>
    <row r="10" spans="1:7" ht="30.65" customHeight="1" x14ac:dyDescent="0.5">
      <c r="A10" s="67" t="s">
        <v>14</v>
      </c>
      <c r="B10" s="11"/>
      <c r="C10" s="33"/>
      <c r="D10" s="11"/>
      <c r="E10" s="33"/>
      <c r="F10" s="33"/>
      <c r="G10" s="49" t="s">
        <v>13</v>
      </c>
    </row>
    <row r="11" spans="1:7" x14ac:dyDescent="0.35">
      <c r="A11" t="str">
        <f>A5</f>
        <v>Employer Regular Contribution (@17.84%)</v>
      </c>
      <c r="B11" s="39"/>
      <c r="C11" s="39"/>
      <c r="D11" s="39"/>
      <c r="E11" s="39"/>
      <c r="F11" s="31"/>
      <c r="G11" s="2">
        <f>SUM(B11:E11)</f>
        <v>0</v>
      </c>
    </row>
    <row r="12" spans="1:7" x14ac:dyDescent="0.35">
      <c r="A12" t="str">
        <f>A6</f>
        <v>Employer Incidental Death Benefit Contribution (@0.20%)</v>
      </c>
      <c r="B12" s="34"/>
      <c r="C12" s="34"/>
      <c r="D12" s="34"/>
      <c r="E12" s="34"/>
      <c r="F12" s="30"/>
      <c r="G12" s="2">
        <f>SUM(B12:E12)</f>
        <v>0</v>
      </c>
    </row>
    <row r="13" spans="1:7" x14ac:dyDescent="0.35">
      <c r="A13" t="str">
        <f>A7</f>
        <v>Employer Accidental Death Benefit Contribution (@0.20%)</v>
      </c>
      <c r="B13" s="72"/>
      <c r="C13" s="72"/>
      <c r="D13" s="72"/>
      <c r="E13" s="72"/>
      <c r="F13" s="31"/>
      <c r="G13" s="71">
        <f>SUM(B13:E13)</f>
        <v>0</v>
      </c>
    </row>
    <row r="14" spans="1:7" x14ac:dyDescent="0.35">
      <c r="B14" s="11">
        <f>SUM(B11:B13)</f>
        <v>0</v>
      </c>
      <c r="C14" s="33">
        <f>SUM(C11:C13)</f>
        <v>0</v>
      </c>
      <c r="D14" s="11">
        <f>SUM(D11:D13)</f>
        <v>0</v>
      </c>
      <c r="E14" s="33">
        <f>SUM(E11:E13)</f>
        <v>0</v>
      </c>
      <c r="F14" s="33"/>
      <c r="G14" s="70">
        <f>SUM(G11:G13)</f>
        <v>0</v>
      </c>
    </row>
    <row r="15" spans="1:7" x14ac:dyDescent="0.35">
      <c r="B15" s="11"/>
      <c r="C15" s="11"/>
      <c r="D15" s="11"/>
      <c r="E15" s="11"/>
      <c r="F15" s="11"/>
      <c r="G15" s="10"/>
    </row>
    <row r="17" spans="1:7" ht="43.5" x14ac:dyDescent="0.35">
      <c r="A17" s="66" t="s">
        <v>11</v>
      </c>
      <c r="B17" s="68" t="str">
        <f>A5</f>
        <v>Employer Regular Contribution (@17.84%)</v>
      </c>
      <c r="C17" s="68" t="str">
        <f>A6</f>
        <v>Employer Incidental Death Benefit Contribution (@0.20%)</v>
      </c>
      <c r="D17" s="68" t="str">
        <f>A7</f>
        <v>Employer Accidental Death Benefit Contribution (@0.20%)</v>
      </c>
      <c r="F17" s="48"/>
      <c r="G17" s="48" t="s">
        <v>9</v>
      </c>
    </row>
    <row r="18" spans="1:7" x14ac:dyDescent="0.35">
      <c r="A18" s="14" t="s">
        <v>4</v>
      </c>
      <c r="B18" s="34"/>
      <c r="C18" s="34"/>
      <c r="D18" s="34"/>
      <c r="F18" s="3"/>
      <c r="G18" s="3">
        <f>SUM(B18:D18)</f>
        <v>0</v>
      </c>
    </row>
    <row r="19" spans="1:7" x14ac:dyDescent="0.35">
      <c r="A19" s="14" t="s">
        <v>5</v>
      </c>
      <c r="B19" s="38"/>
      <c r="C19" s="34"/>
      <c r="D19" s="40"/>
      <c r="F19" s="88"/>
      <c r="G19" s="69">
        <f>SUM(B19:D19)</f>
        <v>0</v>
      </c>
    </row>
    <row r="20" spans="1:7" x14ac:dyDescent="0.35">
      <c r="B20" s="12">
        <f>SUM(B18:B19)</f>
        <v>0</v>
      </c>
      <c r="C20" s="12">
        <f>SUM(C18:C19)</f>
        <v>0</v>
      </c>
      <c r="D20" s="12">
        <f>SUM(D18:D19)</f>
        <v>0</v>
      </c>
      <c r="F20" s="11"/>
      <c r="G20" s="70">
        <f>SUM(B20:D20)</f>
        <v>0</v>
      </c>
    </row>
    <row r="21" spans="1:7" hidden="1" x14ac:dyDescent="0.35">
      <c r="B21" s="6" t="s">
        <v>0</v>
      </c>
      <c r="C21" s="6" t="s">
        <v>1</v>
      </c>
      <c r="D21" s="6"/>
    </row>
    <row r="22" spans="1:7" x14ac:dyDescent="0.35">
      <c r="E22" s="5"/>
      <c r="F22" s="5"/>
    </row>
    <row r="23" spans="1:7" x14ac:dyDescent="0.35">
      <c r="E23" s="5"/>
      <c r="F23" s="5"/>
    </row>
    <row r="24" spans="1:7" x14ac:dyDescent="0.35">
      <c r="A24" s="46" t="s">
        <v>6</v>
      </c>
      <c r="B24" s="7">
        <f>G8+G14+G20</f>
        <v>-37431.29</v>
      </c>
      <c r="C24" s="8"/>
      <c r="D24" s="4"/>
      <c r="E24" s="4"/>
      <c r="F24" s="4"/>
    </row>
    <row r="25" spans="1:7" x14ac:dyDescent="0.35">
      <c r="A25" s="47" t="s">
        <v>39</v>
      </c>
      <c r="B25" s="123">
        <f>ROUND(VLOOKUP(F2,'PORS GASB68'!A3:O486,10,FALSE),0)</f>
        <v>982682</v>
      </c>
      <c r="C25" s="9"/>
    </row>
    <row r="26" spans="1:7" ht="15" thickBot="1" x14ac:dyDescent="0.4">
      <c r="B26" s="73">
        <f>B24-B25</f>
        <v>-1020113.29</v>
      </c>
    </row>
    <row r="27" spans="1:7" ht="15" thickTop="1" x14ac:dyDescent="0.35"/>
    <row r="28" spans="1:7" x14ac:dyDescent="0.35">
      <c r="A28" t="s">
        <v>15</v>
      </c>
    </row>
  </sheetData>
  <mergeCells count="1">
    <mergeCell ref="B1:G1"/>
  </mergeCells>
  <pageMargins left="0.26" right="0.2" top="0.75" bottom="0.75" header="0.3" footer="0.3"/>
  <pageSetup scale="59" orientation="landscape" r:id="rId1"/>
  <ignoredErrors>
    <ignoredError sqref="F5"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56"/>
  <sheetViews>
    <sheetView topLeftCell="C807" workbookViewId="0"/>
  </sheetViews>
  <sheetFormatPr defaultRowHeight="14.5" x14ac:dyDescent="0.35"/>
  <cols>
    <col min="1" max="1" width="78.81640625" style="98" bestFit="1" customWidth="1"/>
    <col min="2" max="2" width="17.81640625" style="2" bestFit="1" customWidth="1"/>
    <col min="3" max="3" width="16.7265625" style="99" bestFit="1" customWidth="1"/>
    <col min="4" max="6" width="14.1796875" style="2" bestFit="1" customWidth="1"/>
    <col min="7" max="7" width="11.453125" style="2" bestFit="1" customWidth="1"/>
    <col min="8" max="8" width="15.1796875" style="2" bestFit="1" customWidth="1"/>
    <col min="9" max="9" width="13.1796875" style="2" bestFit="1" customWidth="1"/>
    <col min="10" max="11" width="16.7265625" bestFit="1" customWidth="1"/>
    <col min="12" max="12" width="16.1796875" bestFit="1" customWidth="1"/>
    <col min="13" max="13" width="12.7265625" bestFit="1" customWidth="1"/>
    <col min="15" max="15" width="14.1796875" bestFit="1" customWidth="1"/>
    <col min="16" max="16" width="10.7265625" bestFit="1" customWidth="1"/>
  </cols>
  <sheetData>
    <row r="1" spans="1:16" s="96" customFormat="1" ht="76.900000000000006" customHeight="1" x14ac:dyDescent="0.35">
      <c r="A1" s="90" t="s">
        <v>49</v>
      </c>
      <c r="B1" s="91" t="s">
        <v>50</v>
      </c>
      <c r="C1" s="91" t="s">
        <v>51</v>
      </c>
      <c r="D1" s="91" t="s">
        <v>52</v>
      </c>
      <c r="E1" s="91" t="s">
        <v>53</v>
      </c>
      <c r="F1" s="91" t="s">
        <v>54</v>
      </c>
      <c r="G1" s="91" t="s">
        <v>55</v>
      </c>
      <c r="H1" s="91" t="s">
        <v>56</v>
      </c>
      <c r="I1" s="91" t="s">
        <v>57</v>
      </c>
      <c r="J1" s="92" t="s">
        <v>58</v>
      </c>
      <c r="K1" s="93" t="s">
        <v>59</v>
      </c>
      <c r="L1" s="94" t="s">
        <v>60</v>
      </c>
      <c r="M1" s="95" t="s">
        <v>61</v>
      </c>
      <c r="O1" s="97" t="s">
        <v>62</v>
      </c>
    </row>
    <row r="2" spans="1:16" s="96" customFormat="1" ht="13.9" customHeight="1" x14ac:dyDescent="0.35">
      <c r="A2" s="90">
        <v>1</v>
      </c>
      <c r="B2" s="90">
        <v>2</v>
      </c>
      <c r="C2" s="90">
        <v>3</v>
      </c>
      <c r="D2" s="90">
        <v>4</v>
      </c>
      <c r="E2" s="90">
        <v>5</v>
      </c>
      <c r="F2" s="90">
        <v>6</v>
      </c>
      <c r="G2" s="90">
        <v>7</v>
      </c>
      <c r="H2" s="90">
        <v>8</v>
      </c>
      <c r="I2" s="90">
        <v>9</v>
      </c>
      <c r="J2" s="90">
        <v>10</v>
      </c>
      <c r="K2" s="90">
        <v>11</v>
      </c>
      <c r="L2" s="90">
        <v>12</v>
      </c>
      <c r="M2" s="90">
        <v>13</v>
      </c>
      <c r="N2" s="90">
        <v>14</v>
      </c>
      <c r="O2" s="90">
        <v>15</v>
      </c>
    </row>
    <row r="3" spans="1:16" x14ac:dyDescent="0.35">
      <c r="A3" s="98">
        <v>10001</v>
      </c>
      <c r="B3" s="2">
        <v>14112</v>
      </c>
      <c r="C3" s="99">
        <v>22602.61</v>
      </c>
      <c r="D3" s="2">
        <v>235.2</v>
      </c>
      <c r="E3" s="2">
        <v>0</v>
      </c>
      <c r="F3" s="2">
        <v>0</v>
      </c>
      <c r="G3" s="2">
        <v>0</v>
      </c>
      <c r="H3" s="2">
        <v>6995.52</v>
      </c>
      <c r="I3" s="2">
        <v>100.8</v>
      </c>
      <c r="J3" s="100">
        <f t="shared" ref="J3:J66" si="0">SUM(C3:I3)-E3</f>
        <v>29934.13</v>
      </c>
      <c r="K3" s="2">
        <v>28567.73</v>
      </c>
      <c r="L3" s="3">
        <f t="shared" ref="L3:L66" si="1">J3-K3</f>
        <v>1366.4000000000015</v>
      </c>
      <c r="M3" s="101">
        <f>IF(J3=0,0,L3/J3)</f>
        <v>4.5646892025924972E-2</v>
      </c>
      <c r="O3" s="2">
        <v>1560.27</v>
      </c>
      <c r="P3" s="3">
        <f t="shared" ref="P3:P8" si="2">O3-J3</f>
        <v>-28373.86</v>
      </c>
    </row>
    <row r="4" spans="1:16" x14ac:dyDescent="0.35">
      <c r="A4" s="98">
        <v>10002</v>
      </c>
      <c r="B4" s="2">
        <v>92309.4</v>
      </c>
      <c r="C4" s="99">
        <v>150512.07</v>
      </c>
      <c r="D4" s="2">
        <v>1538.49</v>
      </c>
      <c r="E4" s="2">
        <v>10080</v>
      </c>
      <c r="F4" s="2">
        <v>17259.2</v>
      </c>
      <c r="G4" s="2">
        <v>168</v>
      </c>
      <c r="H4" s="2">
        <v>20986.560000000001</v>
      </c>
      <c r="I4" s="2">
        <v>302.39999999999998</v>
      </c>
      <c r="J4" s="100">
        <f t="shared" si="0"/>
        <v>190766.72</v>
      </c>
      <c r="K4" s="2">
        <v>165973.41000000003</v>
      </c>
      <c r="L4" s="3">
        <f t="shared" si="1"/>
        <v>24793.309999999969</v>
      </c>
      <c r="M4" s="101">
        <f>IF(J4=0,0,L4/J4)</f>
        <v>0.1299666419803201</v>
      </c>
      <c r="O4" s="2">
        <v>7542.13</v>
      </c>
      <c r="P4" s="3">
        <f t="shared" si="2"/>
        <v>-183224.59</v>
      </c>
    </row>
    <row r="5" spans="1:16" x14ac:dyDescent="0.35">
      <c r="A5">
        <v>10100</v>
      </c>
      <c r="B5" s="2">
        <v>387766.22</v>
      </c>
      <c r="C5" s="99">
        <v>598188.73</v>
      </c>
      <c r="D5" s="2">
        <v>6462.84</v>
      </c>
      <c r="E5" s="2">
        <v>190836.58</v>
      </c>
      <c r="F5" s="2">
        <v>326754.40000000002</v>
      </c>
      <c r="G5" s="2">
        <v>3180.59</v>
      </c>
      <c r="H5" s="2">
        <v>107910.49</v>
      </c>
      <c r="I5" s="2">
        <v>1554.93</v>
      </c>
      <c r="J5" s="100">
        <f t="shared" si="0"/>
        <v>1044051.9799999999</v>
      </c>
      <c r="K5" s="2">
        <v>892019.71</v>
      </c>
      <c r="L5" s="3">
        <f t="shared" si="1"/>
        <v>152032.2699999999</v>
      </c>
      <c r="M5" s="101">
        <f>IF(J5=0,0,L5/J5)</f>
        <v>0.14561752950269768</v>
      </c>
      <c r="O5" s="2">
        <v>65751.11</v>
      </c>
      <c r="P5" s="3">
        <f t="shared" si="2"/>
        <v>-978300.86999999988</v>
      </c>
    </row>
    <row r="6" spans="1:16" x14ac:dyDescent="0.35">
      <c r="A6">
        <v>10200</v>
      </c>
      <c r="B6" s="2">
        <v>439307.03</v>
      </c>
      <c r="C6" s="99">
        <v>694493.16</v>
      </c>
      <c r="D6" s="2">
        <v>7321.71</v>
      </c>
      <c r="E6" s="2">
        <v>118106.67</v>
      </c>
      <c r="F6" s="2">
        <v>202225.45</v>
      </c>
      <c r="G6" s="2">
        <v>1968.44</v>
      </c>
      <c r="H6" s="2">
        <v>73947.33</v>
      </c>
      <c r="I6" s="2">
        <v>1065.58</v>
      </c>
      <c r="J6" s="100">
        <f t="shared" si="0"/>
        <v>981021.67</v>
      </c>
      <c r="K6" s="2">
        <v>889858.7699999999</v>
      </c>
      <c r="L6" s="3">
        <f t="shared" si="1"/>
        <v>91162.90000000014</v>
      </c>
      <c r="M6" s="101">
        <f t="shared" ref="M6:M69" si="3">IF(J6=0,1,L6/J6)</f>
        <v>9.2926489585087493E-2</v>
      </c>
      <c r="O6" s="2">
        <v>57698.720000000001</v>
      </c>
      <c r="P6" s="3">
        <f t="shared" si="2"/>
        <v>-923322.95000000007</v>
      </c>
    </row>
    <row r="7" spans="1:16" x14ac:dyDescent="0.35">
      <c r="A7">
        <v>10300</v>
      </c>
      <c r="B7" s="2">
        <v>1582752.53</v>
      </c>
      <c r="C7" s="99">
        <v>2484548.41</v>
      </c>
      <c r="D7" s="2">
        <v>26378.53</v>
      </c>
      <c r="E7" s="2">
        <v>127880.32000000001</v>
      </c>
      <c r="F7" s="2">
        <v>218958.97</v>
      </c>
      <c r="G7" s="2">
        <v>2131.29</v>
      </c>
      <c r="H7" s="2">
        <v>413879.41</v>
      </c>
      <c r="I7" s="2">
        <v>5963.39</v>
      </c>
      <c r="J7" s="100">
        <f t="shared" si="0"/>
        <v>3151860.0000000005</v>
      </c>
      <c r="K7" s="2">
        <v>2824278.24</v>
      </c>
      <c r="L7" s="3">
        <f t="shared" si="1"/>
        <v>327581.76000000024</v>
      </c>
      <c r="M7" s="101">
        <f t="shared" si="3"/>
        <v>0.10393283965658379</v>
      </c>
      <c r="O7" s="2">
        <v>225467.21</v>
      </c>
      <c r="P7" s="3">
        <f t="shared" si="2"/>
        <v>-2926392.7900000005</v>
      </c>
    </row>
    <row r="8" spans="1:16" x14ac:dyDescent="0.35">
      <c r="A8">
        <v>10600</v>
      </c>
      <c r="B8" s="2">
        <v>169656.89</v>
      </c>
      <c r="C8" s="99">
        <v>265644.98</v>
      </c>
      <c r="D8" s="2">
        <v>2827.58</v>
      </c>
      <c r="E8" s="2">
        <v>62165.32</v>
      </c>
      <c r="F8" s="2">
        <v>106440.4</v>
      </c>
      <c r="G8" s="2">
        <v>1036.08</v>
      </c>
      <c r="H8" s="2">
        <v>7164.68</v>
      </c>
      <c r="I8" s="2">
        <v>103.24</v>
      </c>
      <c r="J8" s="100">
        <f t="shared" si="0"/>
        <v>383216.96</v>
      </c>
      <c r="K8" s="2">
        <v>349383.7</v>
      </c>
      <c r="L8" s="3">
        <f t="shared" si="1"/>
        <v>33833.260000000009</v>
      </c>
      <c r="M8" s="101">
        <f t="shared" si="3"/>
        <v>8.828748080460741E-2</v>
      </c>
      <c r="O8" s="2">
        <v>24845.09</v>
      </c>
      <c r="P8" s="3">
        <f t="shared" si="2"/>
        <v>-358371.87</v>
      </c>
    </row>
    <row r="9" spans="1:16" x14ac:dyDescent="0.35">
      <c r="A9" s="102">
        <v>10700</v>
      </c>
      <c r="J9" s="100">
        <f t="shared" si="0"/>
        <v>0</v>
      </c>
      <c r="K9" s="2">
        <v>244124.77999999997</v>
      </c>
      <c r="L9" s="3">
        <f t="shared" si="1"/>
        <v>-244124.77999999997</v>
      </c>
      <c r="M9" s="101">
        <f t="shared" si="3"/>
        <v>1</v>
      </c>
      <c r="O9" s="2">
        <v>0</v>
      </c>
      <c r="P9" t="s">
        <v>73</v>
      </c>
    </row>
    <row r="10" spans="1:16" x14ac:dyDescent="0.35">
      <c r="A10">
        <v>10900</v>
      </c>
      <c r="B10" s="2">
        <v>53617.75</v>
      </c>
      <c r="C10" s="99">
        <v>81510.539999999994</v>
      </c>
      <c r="D10" s="2">
        <v>893.69</v>
      </c>
      <c r="E10" s="2">
        <v>19384.8</v>
      </c>
      <c r="F10" s="2">
        <v>33190.839999999997</v>
      </c>
      <c r="G10" s="2">
        <v>323.08</v>
      </c>
      <c r="H10" s="2">
        <v>27102.67</v>
      </c>
      <c r="I10" s="2">
        <v>390.49</v>
      </c>
      <c r="J10" s="100">
        <f t="shared" si="0"/>
        <v>143411.31</v>
      </c>
      <c r="K10" s="2">
        <v>136448.88</v>
      </c>
      <c r="L10" s="3">
        <f t="shared" si="1"/>
        <v>6962.429999999993</v>
      </c>
      <c r="M10" s="101">
        <f t="shared" si="3"/>
        <v>4.8548681411528793E-2</v>
      </c>
      <c r="O10" s="2">
        <v>10294.76</v>
      </c>
      <c r="P10" s="3">
        <f t="shared" ref="P10:P41" si="4">O10-J10</f>
        <v>-133116.54999999999</v>
      </c>
    </row>
    <row r="11" spans="1:16" x14ac:dyDescent="0.35">
      <c r="A11">
        <v>12300</v>
      </c>
      <c r="B11" s="2">
        <v>24896.28</v>
      </c>
      <c r="C11" s="99">
        <v>36682.870000000003</v>
      </c>
      <c r="D11" s="2">
        <v>414.95</v>
      </c>
      <c r="E11" s="2">
        <v>14560.95</v>
      </c>
      <c r="F11" s="2">
        <v>24931.72</v>
      </c>
      <c r="G11" s="2">
        <v>242.68</v>
      </c>
      <c r="H11" s="2">
        <v>4972.29</v>
      </c>
      <c r="I11" s="2">
        <v>71.650000000000006</v>
      </c>
      <c r="J11" s="100">
        <f t="shared" si="0"/>
        <v>67316.159999999989</v>
      </c>
      <c r="K11" s="2">
        <v>70897.960000000006</v>
      </c>
      <c r="L11" s="3">
        <f t="shared" si="1"/>
        <v>-3581.8000000000175</v>
      </c>
      <c r="M11" s="101">
        <f t="shared" si="3"/>
        <v>-5.320862033722687E-2</v>
      </c>
      <c r="O11" s="2">
        <v>5945.28</v>
      </c>
      <c r="P11" s="3">
        <f t="shared" si="4"/>
        <v>-61370.87999999999</v>
      </c>
    </row>
    <row r="12" spans="1:16" x14ac:dyDescent="0.35">
      <c r="A12">
        <v>13300</v>
      </c>
      <c r="B12" s="2">
        <v>206935.9</v>
      </c>
      <c r="C12" s="99">
        <v>331658.96999999997</v>
      </c>
      <c r="D12" s="2">
        <v>3448.94</v>
      </c>
      <c r="E12" s="2">
        <v>0</v>
      </c>
      <c r="F12" s="2">
        <v>0</v>
      </c>
      <c r="G12" s="2">
        <v>0</v>
      </c>
      <c r="H12" s="2">
        <v>29318.94</v>
      </c>
      <c r="I12" s="2">
        <v>422.48</v>
      </c>
      <c r="J12" s="100">
        <f t="shared" si="0"/>
        <v>364849.32999999996</v>
      </c>
      <c r="K12" s="2">
        <v>330363.03999999998</v>
      </c>
      <c r="L12" s="3">
        <f t="shared" si="1"/>
        <v>34486.289999999979</v>
      </c>
      <c r="M12" s="101">
        <f t="shared" si="3"/>
        <v>9.4522004466884954E-2</v>
      </c>
      <c r="O12" s="2">
        <v>22660.37</v>
      </c>
      <c r="P12" s="3">
        <f t="shared" si="4"/>
        <v>-342188.95999999996</v>
      </c>
    </row>
    <row r="13" spans="1:16" x14ac:dyDescent="0.35">
      <c r="A13">
        <v>13600</v>
      </c>
      <c r="B13" s="2">
        <v>93564.27</v>
      </c>
      <c r="C13" s="99">
        <v>143160.12</v>
      </c>
      <c r="D13" s="2">
        <v>1559.42</v>
      </c>
      <c r="E13" s="2">
        <v>38138.160000000003</v>
      </c>
      <c r="F13" s="2">
        <v>65301.32</v>
      </c>
      <c r="G13" s="2">
        <v>635.67999999999995</v>
      </c>
      <c r="H13" s="2">
        <v>31142.97</v>
      </c>
      <c r="I13" s="2">
        <v>448.7</v>
      </c>
      <c r="J13" s="100">
        <f t="shared" si="0"/>
        <v>242248.21000000005</v>
      </c>
      <c r="K13" s="2">
        <v>220587.65</v>
      </c>
      <c r="L13" s="3">
        <f t="shared" si="1"/>
        <v>21660.560000000056</v>
      </c>
      <c r="M13" s="101">
        <f t="shared" si="3"/>
        <v>8.9414737058325644E-2</v>
      </c>
      <c r="O13" s="2">
        <v>17042.3</v>
      </c>
      <c r="P13" s="3">
        <f t="shared" si="4"/>
        <v>-225205.91000000006</v>
      </c>
    </row>
    <row r="14" spans="1:16" x14ac:dyDescent="0.35">
      <c r="A14">
        <v>13700</v>
      </c>
      <c r="B14" s="2">
        <v>44374.97</v>
      </c>
      <c r="C14" s="99">
        <v>71124.95</v>
      </c>
      <c r="D14" s="2">
        <v>739.62</v>
      </c>
      <c r="E14" s="2">
        <v>0</v>
      </c>
      <c r="F14" s="2">
        <v>0</v>
      </c>
      <c r="G14" s="2">
        <v>0</v>
      </c>
      <c r="H14" s="2">
        <v>14725.39</v>
      </c>
      <c r="I14" s="2">
        <v>212.2</v>
      </c>
      <c r="J14" s="100">
        <f t="shared" si="0"/>
        <v>86802.159999999989</v>
      </c>
      <c r="K14" s="2">
        <v>92132.72</v>
      </c>
      <c r="L14" s="3">
        <f t="shared" si="1"/>
        <v>-5330.5600000000122</v>
      </c>
      <c r="M14" s="101">
        <f t="shared" si="3"/>
        <v>-6.141045338042294E-2</v>
      </c>
      <c r="O14" s="2">
        <v>4854.95</v>
      </c>
      <c r="P14" s="3">
        <f t="shared" si="4"/>
        <v>-81947.209999999992</v>
      </c>
    </row>
    <row r="15" spans="1:16" x14ac:dyDescent="0.35">
      <c r="A15">
        <v>20101</v>
      </c>
      <c r="B15" s="2">
        <v>96103.01</v>
      </c>
      <c r="C15" s="99">
        <v>151054.47</v>
      </c>
      <c r="D15" s="2">
        <v>1601.7</v>
      </c>
      <c r="E15" s="2">
        <v>245.05</v>
      </c>
      <c r="F15" s="2">
        <v>419.57</v>
      </c>
      <c r="G15" s="2">
        <v>4.08</v>
      </c>
      <c r="H15" s="2">
        <v>69501.929999999993</v>
      </c>
      <c r="I15" s="2">
        <v>1001.44</v>
      </c>
      <c r="J15" s="100">
        <f t="shared" si="0"/>
        <v>223583.19</v>
      </c>
      <c r="K15" s="2">
        <v>160722.01000000004</v>
      </c>
      <c r="L15" s="3">
        <f t="shared" si="1"/>
        <v>62861.179999999964</v>
      </c>
      <c r="M15" s="101">
        <f t="shared" si="3"/>
        <v>0.28115342660599824</v>
      </c>
      <c r="O15" s="2">
        <v>13494.55</v>
      </c>
      <c r="P15" s="3">
        <f t="shared" si="4"/>
        <v>-210088.64</v>
      </c>
    </row>
    <row r="16" spans="1:16" x14ac:dyDescent="0.35">
      <c r="A16">
        <v>20102</v>
      </c>
      <c r="B16" s="2">
        <v>764789.58</v>
      </c>
      <c r="C16" s="99">
        <v>1247862.1399999999</v>
      </c>
      <c r="D16" s="2">
        <v>12746.37</v>
      </c>
      <c r="E16" s="2">
        <v>50404.66</v>
      </c>
      <c r="F16" s="2">
        <v>86303.23</v>
      </c>
      <c r="G16" s="2">
        <v>840.12</v>
      </c>
      <c r="H16" s="2">
        <v>143461.9</v>
      </c>
      <c r="I16" s="2">
        <v>2067.19</v>
      </c>
      <c r="J16" s="100">
        <f t="shared" si="0"/>
        <v>1493280.95</v>
      </c>
      <c r="K16" s="2">
        <v>1344610.84</v>
      </c>
      <c r="L16" s="3">
        <f t="shared" si="1"/>
        <v>148670.10999999987</v>
      </c>
      <c r="M16" s="101">
        <f t="shared" si="3"/>
        <v>9.9559369588154104E-2</v>
      </c>
      <c r="O16" s="2">
        <v>61622.09</v>
      </c>
      <c r="P16" s="3">
        <f t="shared" si="4"/>
        <v>-1431658.8599999999</v>
      </c>
    </row>
    <row r="17" spans="1:16" x14ac:dyDescent="0.35">
      <c r="A17">
        <v>20108</v>
      </c>
      <c r="B17" s="2">
        <v>14131.57</v>
      </c>
      <c r="C17" s="99">
        <v>21853.63</v>
      </c>
      <c r="D17" s="2">
        <v>235.56</v>
      </c>
      <c r="E17" s="2">
        <v>0</v>
      </c>
      <c r="F17" s="2">
        <v>0</v>
      </c>
      <c r="G17" s="2">
        <v>0</v>
      </c>
      <c r="H17" s="2">
        <v>5601.08</v>
      </c>
      <c r="I17" s="2">
        <v>80.72</v>
      </c>
      <c r="J17" s="100">
        <f t="shared" si="0"/>
        <v>27770.990000000005</v>
      </c>
      <c r="K17" s="2">
        <v>21615.34</v>
      </c>
      <c r="L17" s="3">
        <f t="shared" si="1"/>
        <v>6155.6500000000051</v>
      </c>
      <c r="M17" s="101">
        <f t="shared" si="3"/>
        <v>0.22165756424239841</v>
      </c>
      <c r="O17" s="2">
        <v>2342.54</v>
      </c>
      <c r="P17" s="3">
        <f t="shared" si="4"/>
        <v>-25428.450000000004</v>
      </c>
    </row>
    <row r="18" spans="1:16" x14ac:dyDescent="0.35">
      <c r="A18">
        <v>20200</v>
      </c>
      <c r="B18" s="2">
        <v>156739.29999999999</v>
      </c>
      <c r="C18" s="99">
        <v>254124.48</v>
      </c>
      <c r="D18" s="2">
        <v>2612.4</v>
      </c>
      <c r="E18" s="2">
        <v>8280.7199999999993</v>
      </c>
      <c r="F18" s="2">
        <v>14178.28</v>
      </c>
      <c r="G18" s="2">
        <v>138</v>
      </c>
      <c r="H18" s="2">
        <v>3557.22</v>
      </c>
      <c r="I18" s="2">
        <v>51.26</v>
      </c>
      <c r="J18" s="100">
        <f t="shared" si="0"/>
        <v>274661.64</v>
      </c>
      <c r="K18" s="2">
        <v>231673.36000000002</v>
      </c>
      <c r="L18" s="3">
        <f t="shared" si="1"/>
        <v>42988.28</v>
      </c>
      <c r="M18" s="101">
        <f t="shared" si="3"/>
        <v>0.15651359250603761</v>
      </c>
      <c r="O18" s="2">
        <v>14247.33</v>
      </c>
      <c r="P18" s="3">
        <f t="shared" si="4"/>
        <v>-260414.31000000003</v>
      </c>
    </row>
    <row r="19" spans="1:16" x14ac:dyDescent="0.35">
      <c r="A19">
        <v>20300</v>
      </c>
      <c r="B19" s="2">
        <v>115532.55</v>
      </c>
      <c r="C19" s="99">
        <v>178162.69</v>
      </c>
      <c r="D19" s="2">
        <v>1925.5</v>
      </c>
      <c r="E19" s="2">
        <v>14438.88</v>
      </c>
      <c r="F19" s="2">
        <v>24722.560000000001</v>
      </c>
      <c r="G19" s="2">
        <v>240.64</v>
      </c>
      <c r="H19" s="2">
        <v>29300.77</v>
      </c>
      <c r="I19" s="2">
        <v>422.18</v>
      </c>
      <c r="J19" s="100">
        <f t="shared" si="0"/>
        <v>234774.34</v>
      </c>
      <c r="K19" s="2">
        <v>238348.83000000007</v>
      </c>
      <c r="L19" s="3">
        <f t="shared" si="1"/>
        <v>-3574.490000000078</v>
      </c>
      <c r="M19" s="101">
        <f t="shared" si="3"/>
        <v>-1.5225215839175943E-2</v>
      </c>
      <c r="O19" s="2">
        <v>19653.82</v>
      </c>
      <c r="P19" s="3">
        <f t="shared" si="4"/>
        <v>-215120.52</v>
      </c>
    </row>
    <row r="20" spans="1:16" x14ac:dyDescent="0.35">
      <c r="A20">
        <v>20400</v>
      </c>
      <c r="B20" s="2">
        <v>803978.93</v>
      </c>
      <c r="C20" s="99">
        <v>1286054.3500000001</v>
      </c>
      <c r="D20" s="2">
        <v>13399.92</v>
      </c>
      <c r="E20" s="2">
        <v>144429.5</v>
      </c>
      <c r="F20" s="2">
        <v>247295.81</v>
      </c>
      <c r="G20" s="2">
        <v>2407.1999999999998</v>
      </c>
      <c r="H20" s="2">
        <v>330585.98</v>
      </c>
      <c r="I20" s="2">
        <v>4763.6000000000004</v>
      </c>
      <c r="J20" s="100">
        <f t="shared" si="0"/>
        <v>1884506.86</v>
      </c>
      <c r="K20" s="2">
        <v>1621440.59</v>
      </c>
      <c r="L20" s="3">
        <f t="shared" si="1"/>
        <v>263066.27</v>
      </c>
      <c r="M20" s="101">
        <f t="shared" si="3"/>
        <v>0.13959422254371628</v>
      </c>
      <c r="O20" s="2">
        <v>90532.96</v>
      </c>
      <c r="P20" s="3">
        <f t="shared" si="4"/>
        <v>-1793973.9000000001</v>
      </c>
    </row>
    <row r="21" spans="1:16" x14ac:dyDescent="0.35">
      <c r="A21">
        <v>20500</v>
      </c>
      <c r="B21" s="2">
        <v>374935.49</v>
      </c>
      <c r="C21" s="99">
        <v>603188.87</v>
      </c>
      <c r="D21" s="2">
        <v>6248.99</v>
      </c>
      <c r="E21" s="2">
        <v>25262.799999999999</v>
      </c>
      <c r="F21" s="2">
        <v>43255.5</v>
      </c>
      <c r="G21" s="2">
        <v>421.05</v>
      </c>
      <c r="H21" s="2">
        <v>83723.42</v>
      </c>
      <c r="I21" s="2">
        <v>1206.4000000000001</v>
      </c>
      <c r="J21" s="100">
        <f t="shared" si="0"/>
        <v>738044.2300000001</v>
      </c>
      <c r="K21" s="2">
        <v>614199.56000000006</v>
      </c>
      <c r="L21" s="3">
        <f t="shared" si="1"/>
        <v>123844.67000000004</v>
      </c>
      <c r="M21" s="101">
        <f t="shared" si="3"/>
        <v>0.1678011492617455</v>
      </c>
      <c r="O21" s="2">
        <v>38782.239999999998</v>
      </c>
      <c r="P21" s="3">
        <f t="shared" si="4"/>
        <v>-699261.99000000011</v>
      </c>
    </row>
    <row r="22" spans="1:16" x14ac:dyDescent="0.35">
      <c r="A22">
        <v>20600</v>
      </c>
      <c r="B22" s="2">
        <v>1149869.54</v>
      </c>
      <c r="C22" s="99">
        <v>1926168.21</v>
      </c>
      <c r="D22" s="2">
        <v>19164.099999999999</v>
      </c>
      <c r="E22" s="2">
        <v>55812.800000000003</v>
      </c>
      <c r="F22" s="2">
        <v>95564.11</v>
      </c>
      <c r="G22" s="2">
        <v>930.19</v>
      </c>
      <c r="H22" s="2">
        <v>268692.93</v>
      </c>
      <c r="I22" s="2">
        <v>3871.52</v>
      </c>
      <c r="J22" s="100">
        <f t="shared" si="0"/>
        <v>2314391.0600000005</v>
      </c>
      <c r="K22" s="2">
        <v>2031300.21</v>
      </c>
      <c r="L22" s="3">
        <f t="shared" si="1"/>
        <v>283090.85000000056</v>
      </c>
      <c r="M22" s="101">
        <f t="shared" si="3"/>
        <v>0.12231763892140185</v>
      </c>
      <c r="O22" s="2">
        <v>42655.55</v>
      </c>
      <c r="P22" s="3">
        <f t="shared" si="4"/>
        <v>-2271735.5100000007</v>
      </c>
    </row>
    <row r="23" spans="1:16" x14ac:dyDescent="0.35">
      <c r="A23">
        <v>21100</v>
      </c>
      <c r="B23" s="2">
        <v>94294.36</v>
      </c>
      <c r="C23" s="99">
        <v>151909.01</v>
      </c>
      <c r="D23" s="2">
        <v>1571.55</v>
      </c>
      <c r="E23" s="2">
        <v>12934.91</v>
      </c>
      <c r="F23" s="2">
        <v>22147.599999999999</v>
      </c>
      <c r="G23" s="2">
        <v>215.59</v>
      </c>
      <c r="H23" s="2">
        <v>11372.52</v>
      </c>
      <c r="I23" s="2">
        <v>163.85</v>
      </c>
      <c r="J23" s="100">
        <f t="shared" si="0"/>
        <v>187380.12</v>
      </c>
      <c r="K23" s="2">
        <v>172912.69</v>
      </c>
      <c r="L23" s="3">
        <f t="shared" si="1"/>
        <v>14467.429999999993</v>
      </c>
      <c r="M23" s="101">
        <f t="shared" si="3"/>
        <v>7.7208991007156974E-2</v>
      </c>
      <c r="O23" s="2">
        <v>9543.35</v>
      </c>
      <c r="P23" s="3">
        <f t="shared" si="4"/>
        <v>-177836.77</v>
      </c>
    </row>
    <row r="24" spans="1:16" x14ac:dyDescent="0.35">
      <c r="A24">
        <v>21400</v>
      </c>
      <c r="B24" s="2">
        <v>4232435.04</v>
      </c>
      <c r="C24" s="99">
        <v>7091522.9699999997</v>
      </c>
      <c r="D24" s="2">
        <v>70537.34</v>
      </c>
      <c r="E24" s="2">
        <v>163712.5</v>
      </c>
      <c r="F24" s="2">
        <v>280311.48</v>
      </c>
      <c r="G24" s="2">
        <v>2728.57</v>
      </c>
      <c r="H24" s="2">
        <v>718370.4</v>
      </c>
      <c r="I24" s="2">
        <v>10350.36</v>
      </c>
      <c r="J24" s="100">
        <f t="shared" si="0"/>
        <v>8173821.1200000001</v>
      </c>
      <c r="K24" s="2">
        <v>7303571.0499999998</v>
      </c>
      <c r="L24" s="3">
        <f t="shared" si="1"/>
        <v>870250.0700000003</v>
      </c>
      <c r="M24" s="101">
        <f t="shared" si="3"/>
        <v>0.10646796121714006</v>
      </c>
      <c r="O24" s="2">
        <v>155260.62</v>
      </c>
      <c r="P24" s="3">
        <f t="shared" si="4"/>
        <v>-8018560.5</v>
      </c>
    </row>
    <row r="25" spans="1:16" x14ac:dyDescent="0.35">
      <c r="A25">
        <v>21900</v>
      </c>
      <c r="B25" s="2">
        <v>16771.349999999999</v>
      </c>
      <c r="C25" s="99">
        <v>26057.47</v>
      </c>
      <c r="D25" s="2">
        <v>279.51</v>
      </c>
      <c r="E25" s="2">
        <v>0</v>
      </c>
      <c r="F25" s="2">
        <v>0</v>
      </c>
      <c r="G25" s="2">
        <v>0</v>
      </c>
      <c r="H25" s="2">
        <v>0</v>
      </c>
      <c r="I25" s="2">
        <v>0</v>
      </c>
      <c r="J25" s="100">
        <f t="shared" si="0"/>
        <v>26336.98</v>
      </c>
      <c r="K25" s="2">
        <v>34708.15</v>
      </c>
      <c r="L25" s="3">
        <f t="shared" si="1"/>
        <v>-8371.1700000000019</v>
      </c>
      <c r="M25" s="101">
        <f t="shared" si="3"/>
        <v>-0.317848515661249</v>
      </c>
      <c r="O25" s="2">
        <v>2658.86</v>
      </c>
      <c r="P25" s="3">
        <f t="shared" si="4"/>
        <v>-23678.12</v>
      </c>
    </row>
    <row r="26" spans="1:16" x14ac:dyDescent="0.35">
      <c r="A26">
        <v>22100</v>
      </c>
      <c r="B26" s="2">
        <v>123585.55</v>
      </c>
      <c r="C26" s="99">
        <v>192627.20000000001</v>
      </c>
      <c r="D26" s="2">
        <v>2060.7800000000002</v>
      </c>
      <c r="E26" s="2">
        <v>53016.95</v>
      </c>
      <c r="F26" s="2">
        <v>90780.89</v>
      </c>
      <c r="G26" s="2">
        <v>884.03</v>
      </c>
      <c r="H26" s="2">
        <v>0</v>
      </c>
      <c r="I26" s="2">
        <v>0</v>
      </c>
      <c r="J26" s="100">
        <f t="shared" si="0"/>
        <v>286352.90000000002</v>
      </c>
      <c r="K26" s="2">
        <v>262605.71000000002</v>
      </c>
      <c r="L26" s="3">
        <f t="shared" si="1"/>
        <v>23747.190000000002</v>
      </c>
      <c r="M26" s="101">
        <f t="shared" si="3"/>
        <v>8.2929804447588976E-2</v>
      </c>
      <c r="O26" s="2">
        <v>18988.2</v>
      </c>
      <c r="P26" s="3">
        <f t="shared" si="4"/>
        <v>-267364.7</v>
      </c>
    </row>
    <row r="27" spans="1:16" x14ac:dyDescent="0.35">
      <c r="A27">
        <v>22200</v>
      </c>
      <c r="B27" s="2">
        <v>8460.2000000000007</v>
      </c>
      <c r="C27" s="99">
        <v>13697.91</v>
      </c>
      <c r="D27" s="2">
        <v>141.02000000000001</v>
      </c>
      <c r="E27" s="2">
        <v>0</v>
      </c>
      <c r="F27" s="2">
        <v>0</v>
      </c>
      <c r="G27" s="2">
        <v>0</v>
      </c>
      <c r="H27" s="2">
        <v>0</v>
      </c>
      <c r="I27" s="2">
        <v>0</v>
      </c>
      <c r="J27" s="100">
        <f t="shared" si="0"/>
        <v>13838.93</v>
      </c>
      <c r="K27" s="2">
        <v>11837.68</v>
      </c>
      <c r="L27" s="3">
        <f t="shared" si="1"/>
        <v>2001.25</v>
      </c>
      <c r="M27" s="101">
        <f t="shared" si="3"/>
        <v>0.14461016856071965</v>
      </c>
      <c r="O27" s="2">
        <v>787.72</v>
      </c>
      <c r="P27" s="3">
        <f t="shared" si="4"/>
        <v>-13051.210000000001</v>
      </c>
    </row>
    <row r="28" spans="1:16" x14ac:dyDescent="0.35">
      <c r="A28">
        <v>30100</v>
      </c>
      <c r="B28" s="2">
        <v>24725266.699999999</v>
      </c>
      <c r="C28" s="99">
        <v>37835665.140000001</v>
      </c>
      <c r="D28" s="2">
        <v>412071.29</v>
      </c>
      <c r="E28" s="2">
        <v>1411018.15</v>
      </c>
      <c r="F28" s="2">
        <v>2416258.39</v>
      </c>
      <c r="G28" s="2">
        <v>23516.45</v>
      </c>
      <c r="H28" s="2">
        <v>28550614.609999999</v>
      </c>
      <c r="I28" s="2">
        <v>411399.38</v>
      </c>
      <c r="J28" s="100">
        <f t="shared" si="0"/>
        <v>69649525.25999999</v>
      </c>
      <c r="K28" s="2">
        <v>61779775.18</v>
      </c>
      <c r="L28" s="3">
        <f t="shared" si="1"/>
        <v>7869750.0799999908</v>
      </c>
      <c r="M28" s="101">
        <f t="shared" si="3"/>
        <v>0.11299072105118312</v>
      </c>
      <c r="O28" s="2">
        <v>4495020.92</v>
      </c>
      <c r="P28" s="3">
        <f t="shared" si="4"/>
        <v>-65154504.339999989</v>
      </c>
    </row>
    <row r="29" spans="1:16" x14ac:dyDescent="0.35">
      <c r="A29">
        <v>30200</v>
      </c>
      <c r="B29" s="2">
        <v>2435110.42</v>
      </c>
      <c r="C29" s="99">
        <v>3732113.78</v>
      </c>
      <c r="D29" s="2">
        <v>40585.65</v>
      </c>
      <c r="E29" s="2">
        <v>75839.34</v>
      </c>
      <c r="F29" s="2">
        <v>129853.07</v>
      </c>
      <c r="G29" s="2">
        <v>1264.03</v>
      </c>
      <c r="H29" s="2">
        <v>2195019.21</v>
      </c>
      <c r="I29" s="2">
        <v>31629.07</v>
      </c>
      <c r="J29" s="100">
        <f t="shared" si="0"/>
        <v>6130464.8099999996</v>
      </c>
      <c r="K29" s="2">
        <v>5522613.540000001</v>
      </c>
      <c r="L29" s="3">
        <f t="shared" si="1"/>
        <v>607851.26999999862</v>
      </c>
      <c r="M29" s="101">
        <f t="shared" si="3"/>
        <v>9.9152558384883488E-2</v>
      </c>
      <c r="O29" s="2">
        <v>437138.39</v>
      </c>
      <c r="P29" s="3">
        <f t="shared" si="4"/>
        <v>-5693326.4199999999</v>
      </c>
    </row>
    <row r="30" spans="1:16" x14ac:dyDescent="0.35">
      <c r="A30">
        <v>30300</v>
      </c>
      <c r="B30" s="2">
        <v>16929242.620000001</v>
      </c>
      <c r="C30" s="99">
        <v>26053585.699999999</v>
      </c>
      <c r="D30" s="2">
        <v>282156.09000000003</v>
      </c>
      <c r="E30" s="2">
        <v>783127.59</v>
      </c>
      <c r="F30" s="2">
        <v>1340887.29</v>
      </c>
      <c r="G30" s="2">
        <v>13052.37</v>
      </c>
      <c r="H30" s="2">
        <v>20224965.289999999</v>
      </c>
      <c r="I30" s="2">
        <v>291434.12</v>
      </c>
      <c r="J30" s="100">
        <f t="shared" si="0"/>
        <v>48206080.859999992</v>
      </c>
      <c r="K30" s="2">
        <v>41692998.459999993</v>
      </c>
      <c r="L30" s="3">
        <f t="shared" si="1"/>
        <v>6513082.3999999985</v>
      </c>
      <c r="M30" s="101">
        <f t="shared" si="3"/>
        <v>0.13510914564731533</v>
      </c>
      <c r="O30" s="2">
        <v>2932588.77</v>
      </c>
      <c r="P30" s="3">
        <f t="shared" si="4"/>
        <v>-45273492.089999989</v>
      </c>
    </row>
    <row r="31" spans="1:16" x14ac:dyDescent="0.35">
      <c r="A31">
        <v>30400</v>
      </c>
      <c r="B31" s="2">
        <v>2330778.6800000002</v>
      </c>
      <c r="C31" s="99">
        <v>3522171.95</v>
      </c>
      <c r="D31" s="2">
        <v>38847.4</v>
      </c>
      <c r="E31" s="2">
        <v>141286.14000000001</v>
      </c>
      <c r="F31" s="2">
        <v>241912.93</v>
      </c>
      <c r="G31" s="2">
        <v>2354.89</v>
      </c>
      <c r="H31" s="2">
        <v>2505303.91</v>
      </c>
      <c r="I31" s="2">
        <v>36099.01</v>
      </c>
      <c r="J31" s="100">
        <f t="shared" si="0"/>
        <v>6346690.0900000008</v>
      </c>
      <c r="K31" s="2">
        <v>5484171.1200000001</v>
      </c>
      <c r="L31" s="3">
        <f t="shared" si="1"/>
        <v>862518.97000000067</v>
      </c>
      <c r="M31" s="101">
        <f t="shared" si="3"/>
        <v>0.13590059665257748</v>
      </c>
      <c r="O31" s="2">
        <v>468629.5</v>
      </c>
      <c r="P31" s="3">
        <f t="shared" si="4"/>
        <v>-5878060.5900000008</v>
      </c>
    </row>
    <row r="32" spans="1:16" x14ac:dyDescent="0.35">
      <c r="A32">
        <v>30500</v>
      </c>
      <c r="B32" s="2">
        <v>11624774.02</v>
      </c>
      <c r="C32" s="99">
        <v>18246947.850000001</v>
      </c>
      <c r="D32" s="2">
        <v>193746.92</v>
      </c>
      <c r="E32" s="2">
        <v>516460.76</v>
      </c>
      <c r="F32" s="2">
        <v>884400.06</v>
      </c>
      <c r="G32" s="2">
        <v>8607.86</v>
      </c>
      <c r="H32" s="2">
        <v>16227465.689999999</v>
      </c>
      <c r="I32" s="2">
        <v>233825.08</v>
      </c>
      <c r="J32" s="100">
        <f t="shared" si="0"/>
        <v>35794993.460000001</v>
      </c>
      <c r="K32" s="2">
        <v>32011066.050000001</v>
      </c>
      <c r="L32" s="3">
        <f t="shared" si="1"/>
        <v>3783927.41</v>
      </c>
      <c r="M32" s="101">
        <f t="shared" si="3"/>
        <v>0.10571107979747064</v>
      </c>
      <c r="O32" s="2">
        <v>1657085.95</v>
      </c>
      <c r="P32" s="3">
        <f t="shared" si="4"/>
        <v>-34137907.509999998</v>
      </c>
    </row>
    <row r="33" spans="1:16" x14ac:dyDescent="0.35">
      <c r="A33">
        <v>30600</v>
      </c>
      <c r="B33" s="2">
        <v>1706537.02</v>
      </c>
      <c r="C33" s="99">
        <v>2757718.4</v>
      </c>
      <c r="D33" s="2">
        <v>28443.56</v>
      </c>
      <c r="E33" s="2">
        <v>224943.65</v>
      </c>
      <c r="F33" s="2">
        <v>383698.31</v>
      </c>
      <c r="G33" s="2">
        <v>3753.77</v>
      </c>
      <c r="H33" s="2">
        <v>717323.69</v>
      </c>
      <c r="I33" s="2">
        <v>10336.200000000001</v>
      </c>
      <c r="J33" s="100">
        <f t="shared" si="0"/>
        <v>3901273.93</v>
      </c>
      <c r="K33" s="2">
        <v>3434501.7199999997</v>
      </c>
      <c r="L33" s="3">
        <f t="shared" si="1"/>
        <v>466772.21000000043</v>
      </c>
      <c r="M33" s="101">
        <f t="shared" si="3"/>
        <v>0.11964609980617291</v>
      </c>
      <c r="O33" s="2">
        <v>164203.93000000002</v>
      </c>
      <c r="P33" s="3">
        <f t="shared" si="4"/>
        <v>-3737070</v>
      </c>
    </row>
    <row r="34" spans="1:16" x14ac:dyDescent="0.35">
      <c r="A34">
        <v>30700</v>
      </c>
      <c r="B34" s="2">
        <v>86200.52</v>
      </c>
      <c r="C34" s="99">
        <v>117111.82</v>
      </c>
      <c r="D34" s="2">
        <v>1436.73</v>
      </c>
      <c r="E34" s="2">
        <v>17036.490000000002</v>
      </c>
      <c r="F34" s="2">
        <v>29170.03</v>
      </c>
      <c r="G34" s="2">
        <v>283.95</v>
      </c>
      <c r="H34" s="2">
        <v>14829.04</v>
      </c>
      <c r="I34" s="2">
        <v>213.69</v>
      </c>
      <c r="J34" s="100">
        <f t="shared" si="0"/>
        <v>163045.26000000004</v>
      </c>
      <c r="K34" s="2">
        <v>119422.81999999999</v>
      </c>
      <c r="L34" s="3">
        <f t="shared" si="1"/>
        <v>43622.440000000046</v>
      </c>
      <c r="M34" s="101">
        <f t="shared" si="3"/>
        <v>0.26754804156833528</v>
      </c>
      <c r="O34" s="2">
        <v>30481.17</v>
      </c>
      <c r="P34" s="3">
        <f t="shared" si="4"/>
        <v>-132564.09000000003</v>
      </c>
    </row>
    <row r="35" spans="1:16" x14ac:dyDescent="0.35">
      <c r="A35">
        <v>30800</v>
      </c>
      <c r="B35" s="2">
        <v>1351428.75</v>
      </c>
      <c r="C35" s="99">
        <v>2166831.5099999998</v>
      </c>
      <c r="D35" s="2">
        <v>22523.599999999999</v>
      </c>
      <c r="E35" s="2">
        <v>81545.919999999998</v>
      </c>
      <c r="F35" s="2">
        <v>139624.23000000001</v>
      </c>
      <c r="G35" s="2">
        <v>1359.13</v>
      </c>
      <c r="H35" s="2">
        <v>121169.22</v>
      </c>
      <c r="I35" s="2">
        <v>1745.94</v>
      </c>
      <c r="J35" s="100">
        <f t="shared" si="0"/>
        <v>2453253.63</v>
      </c>
      <c r="K35" s="2">
        <v>2217860.67</v>
      </c>
      <c r="L35" s="3">
        <f t="shared" si="1"/>
        <v>235392.95999999996</v>
      </c>
      <c r="M35" s="101">
        <f t="shared" si="3"/>
        <v>9.5951334636362073E-2</v>
      </c>
      <c r="O35" s="2">
        <v>147113.66</v>
      </c>
      <c r="P35" s="3">
        <f t="shared" si="4"/>
        <v>-2306139.9699999997</v>
      </c>
    </row>
    <row r="36" spans="1:16" x14ac:dyDescent="0.35">
      <c r="A36">
        <v>30900</v>
      </c>
      <c r="B36" s="2">
        <v>343473.22</v>
      </c>
      <c r="C36" s="99">
        <v>552709.65</v>
      </c>
      <c r="D36" s="2">
        <v>5724.69</v>
      </c>
      <c r="E36" s="2">
        <v>15676.87</v>
      </c>
      <c r="F36" s="2">
        <v>26842.48</v>
      </c>
      <c r="G36" s="2">
        <v>261.26</v>
      </c>
      <c r="H36" s="2">
        <v>1398.8</v>
      </c>
      <c r="I36" s="2">
        <v>20.16</v>
      </c>
      <c r="J36" s="100">
        <f t="shared" si="0"/>
        <v>586957.04</v>
      </c>
      <c r="K36" s="2">
        <v>505276.75</v>
      </c>
      <c r="L36" s="3">
        <f t="shared" si="1"/>
        <v>81680.290000000037</v>
      </c>
      <c r="M36" s="101">
        <f t="shared" si="3"/>
        <v>0.13915888972044704</v>
      </c>
      <c r="O36" s="2">
        <v>35389.51</v>
      </c>
      <c r="P36" s="3">
        <f t="shared" si="4"/>
        <v>-551567.53</v>
      </c>
    </row>
    <row r="37" spans="1:16" x14ac:dyDescent="0.35">
      <c r="A37">
        <v>31100</v>
      </c>
      <c r="B37" s="2">
        <v>676198.07</v>
      </c>
      <c r="C37" s="99">
        <v>1075567.8799999999</v>
      </c>
      <c r="D37" s="2">
        <v>11269.82</v>
      </c>
      <c r="E37" s="2">
        <v>53409.71</v>
      </c>
      <c r="F37" s="2">
        <v>91448.73</v>
      </c>
      <c r="G37" s="2">
        <v>890.21</v>
      </c>
      <c r="H37" s="2">
        <v>400264.31</v>
      </c>
      <c r="I37" s="2">
        <v>5767.21</v>
      </c>
      <c r="J37" s="100">
        <f t="shared" si="0"/>
        <v>1585208.16</v>
      </c>
      <c r="K37" s="2">
        <v>1450419.4499999997</v>
      </c>
      <c r="L37" s="3">
        <f t="shared" si="1"/>
        <v>134788.7100000002</v>
      </c>
      <c r="M37" s="101">
        <f t="shared" si="3"/>
        <v>8.5029028616658273E-2</v>
      </c>
      <c r="O37" s="2">
        <v>82228.81</v>
      </c>
      <c r="P37" s="3">
        <f t="shared" si="4"/>
        <v>-1502979.3499999999</v>
      </c>
    </row>
    <row r="38" spans="1:16" x14ac:dyDescent="0.35">
      <c r="A38">
        <v>31102</v>
      </c>
      <c r="B38" s="2">
        <v>560316.29</v>
      </c>
      <c r="C38" s="99">
        <v>883090.24</v>
      </c>
      <c r="D38" s="2">
        <v>9338.94</v>
      </c>
      <c r="E38" s="2">
        <v>4668.63</v>
      </c>
      <c r="F38" s="2">
        <v>7993.71</v>
      </c>
      <c r="G38" s="2">
        <v>77.83</v>
      </c>
      <c r="H38" s="2">
        <v>198848.85</v>
      </c>
      <c r="I38" s="2">
        <v>2865.46</v>
      </c>
      <c r="J38" s="100">
        <f t="shared" si="0"/>
        <v>1102215.03</v>
      </c>
      <c r="K38" s="2">
        <v>1029286.64</v>
      </c>
      <c r="L38" s="3">
        <f t="shared" si="1"/>
        <v>72928.390000000014</v>
      </c>
      <c r="M38" s="101">
        <f t="shared" si="3"/>
        <v>6.6165301701610807E-2</v>
      </c>
      <c r="O38" s="2">
        <v>76293.73</v>
      </c>
      <c r="P38" s="3">
        <f t="shared" si="4"/>
        <v>-1025921.3</v>
      </c>
    </row>
    <row r="39" spans="1:16" x14ac:dyDescent="0.35">
      <c r="A39">
        <v>31104</v>
      </c>
      <c r="B39" s="2">
        <v>1438433.32</v>
      </c>
      <c r="C39" s="99">
        <v>2286942.7599999998</v>
      </c>
      <c r="D39" s="2">
        <v>23974.34</v>
      </c>
      <c r="E39" s="2">
        <v>97915.95</v>
      </c>
      <c r="F39" s="2">
        <v>167653.17000000001</v>
      </c>
      <c r="G39" s="2">
        <v>1632.1</v>
      </c>
      <c r="H39" s="2">
        <v>526004.37</v>
      </c>
      <c r="I39" s="2">
        <v>7579.53</v>
      </c>
      <c r="J39" s="100">
        <f t="shared" si="0"/>
        <v>3013786.2699999996</v>
      </c>
      <c r="K39" s="2">
        <v>2635289.5799999996</v>
      </c>
      <c r="L39" s="3">
        <f t="shared" si="1"/>
        <v>378496.68999999994</v>
      </c>
      <c r="M39" s="101">
        <f t="shared" si="3"/>
        <v>0.12558843132562283</v>
      </c>
      <c r="O39" s="2">
        <v>175970.89</v>
      </c>
      <c r="P39" s="3">
        <f t="shared" si="4"/>
        <v>-2837815.3799999994</v>
      </c>
    </row>
    <row r="40" spans="1:16" x14ac:dyDescent="0.35">
      <c r="A40">
        <v>31105</v>
      </c>
      <c r="B40" s="2">
        <v>255843.38</v>
      </c>
      <c r="C40" s="99">
        <v>391631.73</v>
      </c>
      <c r="D40" s="2">
        <v>4260.5200000000004</v>
      </c>
      <c r="E40" s="2">
        <v>15596.37</v>
      </c>
      <c r="F40" s="2">
        <v>26709.61</v>
      </c>
      <c r="G40" s="2">
        <v>260.01</v>
      </c>
      <c r="H40" s="2">
        <v>41788.69</v>
      </c>
      <c r="I40" s="2">
        <v>602.16999999999996</v>
      </c>
      <c r="J40" s="100">
        <f t="shared" si="0"/>
        <v>465252.73</v>
      </c>
      <c r="K40" s="2">
        <v>423875.13999999996</v>
      </c>
      <c r="L40" s="3">
        <f t="shared" si="1"/>
        <v>41377.590000000026</v>
      </c>
      <c r="M40" s="101">
        <f t="shared" si="3"/>
        <v>8.8935727470100021E-2</v>
      </c>
      <c r="O40" s="2">
        <v>46060.59</v>
      </c>
      <c r="P40" s="3">
        <f t="shared" si="4"/>
        <v>-419192.14</v>
      </c>
    </row>
    <row r="41" spans="1:16" x14ac:dyDescent="0.35">
      <c r="A41">
        <v>31107</v>
      </c>
      <c r="B41" s="2">
        <v>678293.77</v>
      </c>
      <c r="C41" s="99">
        <v>1077913.3600000001</v>
      </c>
      <c r="D41" s="2">
        <v>11305.02</v>
      </c>
      <c r="E41" s="2">
        <v>16307.03</v>
      </c>
      <c r="F41" s="2">
        <v>27921.46</v>
      </c>
      <c r="G41" s="2">
        <v>271.79000000000002</v>
      </c>
      <c r="H41" s="2">
        <v>142407.01</v>
      </c>
      <c r="I41" s="2">
        <v>2052.0500000000002</v>
      </c>
      <c r="J41" s="100">
        <f t="shared" si="0"/>
        <v>1261870.6900000002</v>
      </c>
      <c r="K41" s="2">
        <v>1153950.8899999999</v>
      </c>
      <c r="L41" s="3">
        <f t="shared" si="1"/>
        <v>107919.80000000028</v>
      </c>
      <c r="M41" s="101">
        <f t="shared" si="3"/>
        <v>8.5523660114492611E-2</v>
      </c>
      <c r="O41" s="2">
        <v>83472.86</v>
      </c>
      <c r="P41" s="3">
        <f t="shared" si="4"/>
        <v>-1178397.83</v>
      </c>
    </row>
    <row r="42" spans="1:16" x14ac:dyDescent="0.35">
      <c r="A42">
        <v>31108</v>
      </c>
      <c r="B42" s="2">
        <v>3219723.11</v>
      </c>
      <c r="C42" s="99">
        <v>5071100.6399999997</v>
      </c>
      <c r="D42" s="2">
        <v>53662.96</v>
      </c>
      <c r="E42" s="2">
        <v>120096.91</v>
      </c>
      <c r="F42" s="2">
        <v>205631.19</v>
      </c>
      <c r="G42" s="2">
        <v>2001.73</v>
      </c>
      <c r="H42" s="2">
        <v>756578.11</v>
      </c>
      <c r="I42" s="2">
        <v>10901.83</v>
      </c>
      <c r="J42" s="100">
        <f t="shared" si="0"/>
        <v>6099876.4600000009</v>
      </c>
      <c r="K42" s="2">
        <v>5542735.6999999993</v>
      </c>
      <c r="L42" s="3">
        <f t="shared" si="1"/>
        <v>557140.76000000164</v>
      </c>
      <c r="M42" s="101">
        <f t="shared" si="3"/>
        <v>9.1336400606382373E-2</v>
      </c>
      <c r="O42" s="2">
        <v>441789.62</v>
      </c>
      <c r="P42" s="3">
        <f t="shared" ref="P42:P66" si="5">O42-J42</f>
        <v>-5658086.8400000008</v>
      </c>
    </row>
    <row r="43" spans="1:16" x14ac:dyDescent="0.35">
      <c r="A43">
        <v>31113</v>
      </c>
      <c r="B43" s="2">
        <v>331845.27</v>
      </c>
      <c r="C43" s="99">
        <v>527529.76</v>
      </c>
      <c r="D43" s="2">
        <v>5531.01</v>
      </c>
      <c r="E43" s="2">
        <v>16733.580000000002</v>
      </c>
      <c r="F43" s="2">
        <v>28651.33</v>
      </c>
      <c r="G43" s="2">
        <v>278.89</v>
      </c>
      <c r="H43" s="2">
        <v>71441.53</v>
      </c>
      <c r="I43" s="2">
        <v>1029.46</v>
      </c>
      <c r="J43" s="100">
        <f t="shared" si="0"/>
        <v>634461.98</v>
      </c>
      <c r="K43" s="2">
        <v>560768.57000000007</v>
      </c>
      <c r="L43" s="3">
        <f t="shared" si="1"/>
        <v>73693.409999999916</v>
      </c>
      <c r="M43" s="101">
        <f t="shared" si="3"/>
        <v>0.11615102610246231</v>
      </c>
      <c r="O43" s="2">
        <v>40662.730000000003</v>
      </c>
      <c r="P43" s="3">
        <f t="shared" si="5"/>
        <v>-593799.25</v>
      </c>
    </row>
    <row r="44" spans="1:16" x14ac:dyDescent="0.35">
      <c r="A44">
        <v>31121</v>
      </c>
      <c r="B44" s="2">
        <v>1253275.48</v>
      </c>
      <c r="C44" s="99">
        <v>1960493.78</v>
      </c>
      <c r="D44" s="2">
        <v>20888.16</v>
      </c>
      <c r="E44" s="2">
        <v>72549.38</v>
      </c>
      <c r="F44" s="2">
        <v>124220.36</v>
      </c>
      <c r="G44" s="2">
        <v>1209.17</v>
      </c>
      <c r="H44" s="2">
        <v>281692.5</v>
      </c>
      <c r="I44" s="2">
        <v>4059.04</v>
      </c>
      <c r="J44" s="100">
        <f t="shared" si="0"/>
        <v>2392563.0099999998</v>
      </c>
      <c r="K44" s="2">
        <v>2243607.5099999998</v>
      </c>
      <c r="L44" s="3">
        <f t="shared" si="1"/>
        <v>148955.5</v>
      </c>
      <c r="M44" s="101">
        <f t="shared" si="3"/>
        <v>6.2257712493849857E-2</v>
      </c>
      <c r="O44" s="2">
        <v>185387.53</v>
      </c>
      <c r="P44" s="3">
        <f t="shared" si="5"/>
        <v>-2207175.48</v>
      </c>
    </row>
    <row r="45" spans="1:16" x14ac:dyDescent="0.35">
      <c r="A45">
        <v>31123</v>
      </c>
      <c r="B45" s="2">
        <v>2897550.36</v>
      </c>
      <c r="C45" s="99">
        <v>4534507.63</v>
      </c>
      <c r="D45" s="2">
        <v>48293.02</v>
      </c>
      <c r="E45" s="2">
        <v>74819.34</v>
      </c>
      <c r="F45" s="2">
        <v>128106.74</v>
      </c>
      <c r="G45" s="2">
        <v>1246.93</v>
      </c>
      <c r="H45" s="2">
        <v>1061960.6399999999</v>
      </c>
      <c r="I45" s="2">
        <v>15302.19</v>
      </c>
      <c r="J45" s="100">
        <f t="shared" si="0"/>
        <v>5789417.1499999994</v>
      </c>
      <c r="K45" s="2">
        <v>5351774.05</v>
      </c>
      <c r="L45" s="3">
        <f t="shared" si="1"/>
        <v>437643.09999999963</v>
      </c>
      <c r="M45" s="101">
        <f t="shared" si="3"/>
        <v>7.5593637262776903E-2</v>
      </c>
      <c r="O45" s="2">
        <v>426736.98</v>
      </c>
      <c r="P45" s="3">
        <f t="shared" si="5"/>
        <v>-5362680.17</v>
      </c>
    </row>
    <row r="46" spans="1:16" x14ac:dyDescent="0.35">
      <c r="A46">
        <v>31124</v>
      </c>
      <c r="B46" s="2">
        <v>1393789.85</v>
      </c>
      <c r="C46" s="99">
        <v>2226625.75</v>
      </c>
      <c r="D46" s="2">
        <v>23230.1</v>
      </c>
      <c r="E46" s="2">
        <v>73613.440000000002</v>
      </c>
      <c r="F46" s="2">
        <v>126042.01</v>
      </c>
      <c r="G46" s="2">
        <v>1226.93</v>
      </c>
      <c r="H46" s="2">
        <v>199462.99</v>
      </c>
      <c r="I46" s="2">
        <v>2874.13</v>
      </c>
      <c r="J46" s="100">
        <f t="shared" si="0"/>
        <v>2579461.9099999997</v>
      </c>
      <c r="K46" s="2">
        <v>2214999.0999999996</v>
      </c>
      <c r="L46" s="3">
        <f t="shared" si="1"/>
        <v>364462.81000000006</v>
      </c>
      <c r="M46" s="101">
        <f t="shared" si="3"/>
        <v>0.14129412362596203</v>
      </c>
      <c r="O46" s="2">
        <v>159838.19</v>
      </c>
      <c r="P46" s="3">
        <f t="shared" si="5"/>
        <v>-2419623.7199999997</v>
      </c>
    </row>
    <row r="47" spans="1:16" x14ac:dyDescent="0.35">
      <c r="A47">
        <v>31126</v>
      </c>
      <c r="B47" s="2">
        <v>1509417.41</v>
      </c>
      <c r="C47" s="99">
        <v>2389267.04</v>
      </c>
      <c r="D47" s="2">
        <v>25157.03</v>
      </c>
      <c r="E47" s="2">
        <v>87017.24</v>
      </c>
      <c r="F47" s="2">
        <v>148992.69</v>
      </c>
      <c r="G47" s="2">
        <v>1450.32</v>
      </c>
      <c r="H47" s="2">
        <v>544870.72</v>
      </c>
      <c r="I47" s="2">
        <v>7851.35</v>
      </c>
      <c r="J47" s="100">
        <f t="shared" si="0"/>
        <v>3117589.15</v>
      </c>
      <c r="K47" s="2">
        <v>2807916.34</v>
      </c>
      <c r="L47" s="3">
        <f t="shared" si="1"/>
        <v>309672.81000000006</v>
      </c>
      <c r="M47" s="101">
        <f t="shared" si="3"/>
        <v>9.9330859552163905E-2</v>
      </c>
      <c r="O47" s="2">
        <v>195186.13</v>
      </c>
      <c r="P47" s="3">
        <f t="shared" si="5"/>
        <v>-2922403.02</v>
      </c>
    </row>
    <row r="48" spans="1:16" x14ac:dyDescent="0.35">
      <c r="A48">
        <v>31138</v>
      </c>
      <c r="B48" s="2">
        <v>816482.16</v>
      </c>
      <c r="C48" s="99">
        <v>1290933.82</v>
      </c>
      <c r="D48" s="2">
        <v>13608.02</v>
      </c>
      <c r="E48" s="2">
        <v>65011.44</v>
      </c>
      <c r="F48" s="2">
        <v>111313.45</v>
      </c>
      <c r="G48" s="2">
        <v>1083.57</v>
      </c>
      <c r="H48" s="2">
        <v>70841.570000000007</v>
      </c>
      <c r="I48" s="2">
        <v>1020.73</v>
      </c>
      <c r="J48" s="100">
        <f t="shared" si="0"/>
        <v>1488801.1600000001</v>
      </c>
      <c r="K48" s="2">
        <v>1375922.19</v>
      </c>
      <c r="L48" s="3">
        <f t="shared" si="1"/>
        <v>112878.9700000002</v>
      </c>
      <c r="M48" s="101">
        <f t="shared" si="3"/>
        <v>7.5818701001012248E-2</v>
      </c>
      <c r="O48" s="2">
        <v>107062.08</v>
      </c>
      <c r="P48" s="3">
        <f t="shared" si="5"/>
        <v>-1381739.08</v>
      </c>
    </row>
    <row r="49" spans="1:16" x14ac:dyDescent="0.35">
      <c r="A49">
        <v>31140</v>
      </c>
      <c r="B49" s="2">
        <v>3148233.32</v>
      </c>
      <c r="C49" s="99">
        <v>4963591.7699999996</v>
      </c>
      <c r="D49" s="2">
        <v>52470.87</v>
      </c>
      <c r="E49" s="2">
        <v>270304.81</v>
      </c>
      <c r="F49" s="2">
        <v>462821.68</v>
      </c>
      <c r="G49" s="2">
        <v>4505.13</v>
      </c>
      <c r="H49" s="2">
        <v>642533.48</v>
      </c>
      <c r="I49" s="2">
        <v>9258.51</v>
      </c>
      <c r="J49" s="100">
        <f t="shared" si="0"/>
        <v>6135181.4399999985</v>
      </c>
      <c r="K49" s="2">
        <v>5698670.4700000007</v>
      </c>
      <c r="L49" s="3">
        <f t="shared" si="1"/>
        <v>436510.96999999788</v>
      </c>
      <c r="M49" s="101">
        <f t="shared" si="3"/>
        <v>7.1148828159187744E-2</v>
      </c>
      <c r="O49" s="2">
        <v>426879.11</v>
      </c>
      <c r="P49" s="3">
        <f t="shared" si="5"/>
        <v>-5708302.3299999982</v>
      </c>
    </row>
    <row r="50" spans="1:16" x14ac:dyDescent="0.35">
      <c r="A50">
        <v>31142</v>
      </c>
      <c r="B50" s="2">
        <v>1398086.82</v>
      </c>
      <c r="C50" s="99">
        <v>2224987.9300000002</v>
      </c>
      <c r="D50" s="2">
        <v>23301.24</v>
      </c>
      <c r="E50" s="2">
        <v>103108.66</v>
      </c>
      <c r="F50" s="2">
        <v>176522.04</v>
      </c>
      <c r="G50" s="2">
        <v>1718.44</v>
      </c>
      <c r="H50" s="2">
        <v>369813.3</v>
      </c>
      <c r="I50" s="2">
        <v>5334.76</v>
      </c>
      <c r="J50" s="100">
        <f t="shared" si="0"/>
        <v>2801677.71</v>
      </c>
      <c r="K50" s="2">
        <v>2498392.13</v>
      </c>
      <c r="L50" s="3">
        <f t="shared" si="1"/>
        <v>303285.58000000007</v>
      </c>
      <c r="M50" s="101">
        <f t="shared" si="3"/>
        <v>0.10825141625586909</v>
      </c>
      <c r="O50" s="2">
        <v>168661.15</v>
      </c>
      <c r="P50" s="3">
        <f t="shared" si="5"/>
        <v>-2633016.56</v>
      </c>
    </row>
    <row r="51" spans="1:16" x14ac:dyDescent="0.35">
      <c r="A51">
        <v>31143</v>
      </c>
      <c r="B51" s="2">
        <v>1081038.1100000001</v>
      </c>
      <c r="C51" s="99">
        <v>1730851.5</v>
      </c>
      <c r="D51" s="2">
        <v>18017.36</v>
      </c>
      <c r="E51" s="2">
        <v>67053.100000000006</v>
      </c>
      <c r="F51" s="2">
        <v>114809.12</v>
      </c>
      <c r="G51" s="2">
        <v>1117.54</v>
      </c>
      <c r="H51" s="2">
        <v>116869.75</v>
      </c>
      <c r="I51" s="2">
        <v>1684.04</v>
      </c>
      <c r="J51" s="100">
        <f t="shared" si="0"/>
        <v>1983349.31</v>
      </c>
      <c r="K51" s="2">
        <v>1808081.13</v>
      </c>
      <c r="L51" s="3">
        <f t="shared" si="1"/>
        <v>175268.18000000017</v>
      </c>
      <c r="M51" s="101">
        <f t="shared" si="3"/>
        <v>8.8369799064795182E-2</v>
      </c>
      <c r="O51" s="2">
        <v>120120.6</v>
      </c>
      <c r="P51" s="3">
        <f t="shared" si="5"/>
        <v>-1863228.71</v>
      </c>
    </row>
    <row r="52" spans="1:16" x14ac:dyDescent="0.35">
      <c r="A52">
        <v>31146</v>
      </c>
      <c r="B52" s="2">
        <v>1188906.28</v>
      </c>
      <c r="C52" s="99">
        <v>1873928.81</v>
      </c>
      <c r="D52" s="2">
        <v>19815.37</v>
      </c>
      <c r="E52" s="2">
        <v>44715.25</v>
      </c>
      <c r="F52" s="2">
        <v>76562.2</v>
      </c>
      <c r="G52" s="2">
        <v>745.19</v>
      </c>
      <c r="H52" s="2">
        <v>375699.07</v>
      </c>
      <c r="I52" s="2">
        <v>5413.63</v>
      </c>
      <c r="J52" s="100">
        <f t="shared" si="0"/>
        <v>2352164.27</v>
      </c>
      <c r="K52" s="2">
        <v>2191003.1599999997</v>
      </c>
      <c r="L52" s="3">
        <f t="shared" si="1"/>
        <v>161161.11000000034</v>
      </c>
      <c r="M52" s="101">
        <f t="shared" si="3"/>
        <v>6.8516094753875476E-2</v>
      </c>
      <c r="O52" s="2">
        <v>161740.35</v>
      </c>
      <c r="P52" s="3">
        <f t="shared" si="5"/>
        <v>-2190423.92</v>
      </c>
    </row>
    <row r="53" spans="1:16" x14ac:dyDescent="0.35">
      <c r="A53">
        <v>31200</v>
      </c>
      <c r="B53" s="2">
        <v>262390.94</v>
      </c>
      <c r="C53" s="99">
        <v>420034.99</v>
      </c>
      <c r="D53" s="2">
        <v>4373.3500000000004</v>
      </c>
      <c r="E53" s="2">
        <v>38198.17</v>
      </c>
      <c r="F53" s="2">
        <v>65403.51</v>
      </c>
      <c r="G53" s="2">
        <v>636.67999999999995</v>
      </c>
      <c r="H53" s="2">
        <v>10721.92</v>
      </c>
      <c r="I53" s="2">
        <v>154.49</v>
      </c>
      <c r="J53" s="100">
        <f t="shared" si="0"/>
        <v>501324.94</v>
      </c>
      <c r="K53" s="2">
        <v>455736.75000000012</v>
      </c>
      <c r="L53" s="3">
        <f t="shared" si="1"/>
        <v>45588.189999999886</v>
      </c>
      <c r="M53" s="101">
        <f t="shared" si="3"/>
        <v>9.0935412070263025E-2</v>
      </c>
      <c r="O53" s="2">
        <v>29235.06</v>
      </c>
      <c r="P53" s="3">
        <f t="shared" si="5"/>
        <v>-472089.88</v>
      </c>
    </row>
    <row r="54" spans="1:16" x14ac:dyDescent="0.35">
      <c r="A54">
        <v>31300</v>
      </c>
      <c r="B54" s="2">
        <v>1580344.85</v>
      </c>
      <c r="C54" s="99">
        <v>2402446.2999999998</v>
      </c>
      <c r="D54" s="2">
        <v>26339.35</v>
      </c>
      <c r="E54" s="2">
        <v>104855.21</v>
      </c>
      <c r="F54" s="2">
        <v>179535.74</v>
      </c>
      <c r="G54" s="2">
        <v>1747.56</v>
      </c>
      <c r="H54" s="2">
        <v>1411494.63</v>
      </c>
      <c r="I54" s="2">
        <v>20338.57</v>
      </c>
      <c r="J54" s="100">
        <f t="shared" si="0"/>
        <v>4041902.1499999994</v>
      </c>
      <c r="K54" s="2">
        <v>3652733.1899999995</v>
      </c>
      <c r="L54" s="3">
        <f t="shared" si="1"/>
        <v>389168.95999999996</v>
      </c>
      <c r="M54" s="101">
        <f t="shared" si="3"/>
        <v>9.628361735575415E-2</v>
      </c>
      <c r="O54" s="2">
        <v>303449.23000000004</v>
      </c>
      <c r="P54" s="3">
        <f t="shared" si="5"/>
        <v>-3738452.9199999995</v>
      </c>
    </row>
    <row r="55" spans="1:16" x14ac:dyDescent="0.35">
      <c r="A55">
        <v>31400</v>
      </c>
      <c r="B55" s="2">
        <v>3958803.12</v>
      </c>
      <c r="C55" s="99">
        <v>5814931.9500000002</v>
      </c>
      <c r="D55" s="2">
        <v>65981.38</v>
      </c>
      <c r="E55" s="2">
        <v>187114.51</v>
      </c>
      <c r="F55" s="2">
        <v>320380.52</v>
      </c>
      <c r="G55" s="2">
        <v>3118.56</v>
      </c>
      <c r="H55" s="2">
        <v>6008663.9299999997</v>
      </c>
      <c r="I55" s="2">
        <v>86581.17</v>
      </c>
      <c r="J55" s="100">
        <f t="shared" si="0"/>
        <v>12299657.509999998</v>
      </c>
      <c r="K55" s="2">
        <v>10909099.359999999</v>
      </c>
      <c r="L55" s="3">
        <f t="shared" si="1"/>
        <v>1390558.1499999985</v>
      </c>
      <c r="M55" s="101">
        <f t="shared" si="3"/>
        <v>0.1130566561605014</v>
      </c>
      <c r="O55" s="2">
        <v>963406.14</v>
      </c>
      <c r="P55" s="3">
        <f t="shared" si="5"/>
        <v>-11336251.369999997</v>
      </c>
    </row>
    <row r="56" spans="1:16" x14ac:dyDescent="0.35">
      <c r="A56">
        <v>31600</v>
      </c>
      <c r="B56" s="2">
        <v>1331997.1100000001</v>
      </c>
      <c r="C56" s="99">
        <v>2083098.88</v>
      </c>
      <c r="D56" s="2">
        <v>22200.32</v>
      </c>
      <c r="E56" s="2">
        <v>72008.399999999994</v>
      </c>
      <c r="F56" s="2">
        <v>123294.72</v>
      </c>
      <c r="G56" s="2">
        <v>1200.0899999999999</v>
      </c>
      <c r="H56" s="2">
        <v>940744.65</v>
      </c>
      <c r="I56" s="2">
        <v>13559.29</v>
      </c>
      <c r="J56" s="100">
        <f t="shared" si="0"/>
        <v>3184097.9499999997</v>
      </c>
      <c r="K56" s="2">
        <v>2612016.9000000004</v>
      </c>
      <c r="L56" s="3">
        <f t="shared" si="1"/>
        <v>572081.04999999935</v>
      </c>
      <c r="M56" s="101">
        <f t="shared" si="3"/>
        <v>0.17966816944183497</v>
      </c>
      <c r="O56" s="2">
        <v>197546.82</v>
      </c>
      <c r="P56" s="3">
        <f t="shared" si="5"/>
        <v>-2986551.13</v>
      </c>
    </row>
    <row r="57" spans="1:16" x14ac:dyDescent="0.35">
      <c r="A57">
        <v>31700</v>
      </c>
      <c r="B57" s="2">
        <v>4458738.5</v>
      </c>
      <c r="C57" s="99">
        <v>6815212.75</v>
      </c>
      <c r="D57" s="2">
        <v>74312.72</v>
      </c>
      <c r="E57" s="2">
        <v>121940.61</v>
      </c>
      <c r="F57" s="2">
        <v>208789.52</v>
      </c>
      <c r="G57" s="2">
        <v>2032.36</v>
      </c>
      <c r="H57" s="2">
        <v>4607606.58</v>
      </c>
      <c r="I57" s="2">
        <v>66392.69</v>
      </c>
      <c r="J57" s="100">
        <f t="shared" si="0"/>
        <v>11774346.619999999</v>
      </c>
      <c r="K57" s="2">
        <v>10589397.43</v>
      </c>
      <c r="L57" s="3">
        <f t="shared" si="1"/>
        <v>1184949.1899999995</v>
      </c>
      <c r="M57" s="101">
        <f t="shared" si="3"/>
        <v>0.1006382118891621</v>
      </c>
      <c r="O57" s="2">
        <v>819122.66</v>
      </c>
      <c r="P57" s="3">
        <f t="shared" si="5"/>
        <v>-10955223.959999999</v>
      </c>
    </row>
    <row r="58" spans="1:16" x14ac:dyDescent="0.35">
      <c r="A58">
        <v>40100</v>
      </c>
      <c r="B58" s="2">
        <v>12598108.17</v>
      </c>
      <c r="C58" s="99">
        <v>21083854.09</v>
      </c>
      <c r="D58" s="2">
        <v>209976.4</v>
      </c>
      <c r="E58" s="2">
        <v>310252.88</v>
      </c>
      <c r="F58" s="2">
        <v>531224.30000000005</v>
      </c>
      <c r="G58" s="2">
        <v>5171.17</v>
      </c>
      <c r="H58" s="2">
        <v>1299384.93</v>
      </c>
      <c r="I58" s="2">
        <v>18722.900000000001</v>
      </c>
      <c r="J58" s="100">
        <f t="shared" si="0"/>
        <v>23148333.789999999</v>
      </c>
      <c r="K58" s="2">
        <v>20472249.370000005</v>
      </c>
      <c r="L58" s="3">
        <f t="shared" si="1"/>
        <v>2676084.4199999943</v>
      </c>
      <c r="M58" s="101">
        <f t="shared" si="3"/>
        <v>0.11560591981596764</v>
      </c>
      <c r="O58" s="2">
        <v>487030.60000000009</v>
      </c>
      <c r="P58" s="3">
        <f t="shared" si="5"/>
        <v>-22661303.189999998</v>
      </c>
    </row>
    <row r="59" spans="1:16" x14ac:dyDescent="0.35">
      <c r="A59">
        <v>40200</v>
      </c>
      <c r="B59" s="2">
        <v>15136587.039999999</v>
      </c>
      <c r="C59" s="99">
        <v>24236389.940000001</v>
      </c>
      <c r="D59" s="2">
        <v>252268.52</v>
      </c>
      <c r="E59" s="2">
        <v>967105.39</v>
      </c>
      <c r="F59" s="2">
        <v>1655897.75</v>
      </c>
      <c r="G59" s="2">
        <v>16118.54</v>
      </c>
      <c r="H59" s="2">
        <v>2065588.48</v>
      </c>
      <c r="I59" s="2">
        <v>29764.18</v>
      </c>
      <c r="J59" s="100">
        <f t="shared" si="0"/>
        <v>28256027.41</v>
      </c>
      <c r="K59" s="2">
        <v>24316466.860000003</v>
      </c>
      <c r="L59" s="3">
        <f t="shared" si="1"/>
        <v>3939560.549999997</v>
      </c>
      <c r="M59" s="101">
        <f t="shared" si="3"/>
        <v>0.13942372340018894</v>
      </c>
      <c r="O59" s="2">
        <v>1682904.94</v>
      </c>
      <c r="P59" s="3">
        <f t="shared" si="5"/>
        <v>-26573122.469999999</v>
      </c>
    </row>
    <row r="60" spans="1:16" x14ac:dyDescent="0.35">
      <c r="A60">
        <v>40700</v>
      </c>
      <c r="B60" s="2">
        <v>1015108.13</v>
      </c>
      <c r="C60" s="99">
        <v>1653802.47</v>
      </c>
      <c r="D60" s="2">
        <v>16918.04</v>
      </c>
      <c r="E60" s="2">
        <v>24030.57</v>
      </c>
      <c r="F60" s="2">
        <v>41145.629999999997</v>
      </c>
      <c r="G60" s="2">
        <v>400.53</v>
      </c>
      <c r="H60" s="2">
        <v>62484.43</v>
      </c>
      <c r="I60" s="2">
        <v>900.38</v>
      </c>
      <c r="J60" s="100">
        <f t="shared" si="0"/>
        <v>1775651.4799999997</v>
      </c>
      <c r="K60" s="2">
        <v>1492201.3599999999</v>
      </c>
      <c r="L60" s="3">
        <f t="shared" si="1"/>
        <v>283450.11999999988</v>
      </c>
      <c r="M60" s="101">
        <f t="shared" si="3"/>
        <v>0.15963161870030931</v>
      </c>
      <c r="O60" s="2">
        <v>84285.55</v>
      </c>
      <c r="P60" s="3">
        <f t="shared" si="5"/>
        <v>-1691365.9299999997</v>
      </c>
    </row>
    <row r="61" spans="1:16" x14ac:dyDescent="0.35">
      <c r="A61">
        <v>40900</v>
      </c>
      <c r="B61" s="2">
        <v>131745.26</v>
      </c>
      <c r="C61" s="99">
        <v>212771.93</v>
      </c>
      <c r="D61" s="2">
        <v>2195.73</v>
      </c>
      <c r="E61" s="2">
        <v>116311.32</v>
      </c>
      <c r="F61" s="2">
        <v>199150.38</v>
      </c>
      <c r="G61" s="2">
        <v>1938.49</v>
      </c>
      <c r="H61" s="2">
        <v>38906.730000000003</v>
      </c>
      <c r="I61" s="2">
        <v>560.62</v>
      </c>
      <c r="J61" s="100">
        <f t="shared" si="0"/>
        <v>455523.87999999995</v>
      </c>
      <c r="K61" s="2">
        <v>384251.4499999999</v>
      </c>
      <c r="L61" s="3">
        <f t="shared" si="1"/>
        <v>71272.430000000051</v>
      </c>
      <c r="M61" s="101">
        <f t="shared" si="3"/>
        <v>0.15646255471831699</v>
      </c>
      <c r="O61" s="2">
        <v>12805.75</v>
      </c>
      <c r="P61" s="3">
        <f t="shared" si="5"/>
        <v>-442718.12999999995</v>
      </c>
    </row>
    <row r="62" spans="1:16" x14ac:dyDescent="0.35">
      <c r="A62">
        <v>41400</v>
      </c>
      <c r="B62" s="2">
        <v>266624.75</v>
      </c>
      <c r="C62" s="99">
        <v>420711.58</v>
      </c>
      <c r="D62" s="2">
        <v>4443.8500000000004</v>
      </c>
      <c r="E62" s="2">
        <v>83441.41</v>
      </c>
      <c r="F62" s="2">
        <v>142871.17000000001</v>
      </c>
      <c r="G62" s="2">
        <v>1390.76</v>
      </c>
      <c r="H62" s="2">
        <v>1703.33</v>
      </c>
      <c r="I62" s="2">
        <v>24.55</v>
      </c>
      <c r="J62" s="100">
        <f t="shared" si="0"/>
        <v>571145.24</v>
      </c>
      <c r="K62" s="2">
        <v>765548.58000000007</v>
      </c>
      <c r="L62" s="3">
        <f t="shared" si="1"/>
        <v>-194403.34000000008</v>
      </c>
      <c r="M62" s="101">
        <f t="shared" si="3"/>
        <v>-0.34037461294433635</v>
      </c>
      <c r="O62" s="2">
        <v>36039.25</v>
      </c>
      <c r="P62" s="3">
        <f t="shared" si="5"/>
        <v>-535105.99</v>
      </c>
    </row>
    <row r="63" spans="1:16" x14ac:dyDescent="0.35">
      <c r="A63">
        <v>41600</v>
      </c>
      <c r="B63" s="2">
        <v>285559.26</v>
      </c>
      <c r="C63" s="99">
        <v>476038.55</v>
      </c>
      <c r="D63" s="2">
        <v>4759.32</v>
      </c>
      <c r="E63" s="2">
        <v>22580.1</v>
      </c>
      <c r="F63" s="2">
        <v>38662.089999999997</v>
      </c>
      <c r="G63" s="2">
        <v>376.34</v>
      </c>
      <c r="H63" s="2">
        <v>46212.82</v>
      </c>
      <c r="I63" s="2">
        <v>665.88</v>
      </c>
      <c r="J63" s="100">
        <f t="shared" si="0"/>
        <v>566714.99999999988</v>
      </c>
      <c r="K63" s="2">
        <v>511847.76</v>
      </c>
      <c r="L63" s="3">
        <f t="shared" si="1"/>
        <v>54867.239999999874</v>
      </c>
      <c r="M63" s="101">
        <f t="shared" si="3"/>
        <v>9.681628331701099E-2</v>
      </c>
      <c r="O63" s="2">
        <v>12899.430000000004</v>
      </c>
      <c r="P63" s="3">
        <f t="shared" si="5"/>
        <v>-553815.56999999983</v>
      </c>
    </row>
    <row r="64" spans="1:16" x14ac:dyDescent="0.35">
      <c r="A64">
        <v>41700</v>
      </c>
      <c r="B64" s="2">
        <v>5207055.8</v>
      </c>
      <c r="C64" s="99">
        <v>8320605.3700000001</v>
      </c>
      <c r="D64" s="2">
        <v>86781.19</v>
      </c>
      <c r="E64" s="2">
        <v>324668.38</v>
      </c>
      <c r="F64" s="2">
        <v>555901.93000000005</v>
      </c>
      <c r="G64" s="2">
        <v>5411.19</v>
      </c>
      <c r="H64" s="2">
        <v>374496.61</v>
      </c>
      <c r="I64" s="2">
        <v>5396.77</v>
      </c>
      <c r="J64" s="100">
        <f t="shared" si="0"/>
        <v>9348593.0599999987</v>
      </c>
      <c r="K64" s="2">
        <v>8368873.2799999993</v>
      </c>
      <c r="L64" s="3">
        <f t="shared" si="1"/>
        <v>979719.77999999933</v>
      </c>
      <c r="M64" s="101">
        <f t="shared" si="3"/>
        <v>0.10479863373152318</v>
      </c>
      <c r="O64" s="2">
        <v>594680.69999999995</v>
      </c>
      <c r="P64" s="3">
        <f t="shared" si="5"/>
        <v>-8753912.3599999994</v>
      </c>
    </row>
    <row r="65" spans="1:16" x14ac:dyDescent="0.35">
      <c r="A65">
        <v>41800</v>
      </c>
      <c r="B65" s="2">
        <v>143837.32</v>
      </c>
      <c r="C65" s="99">
        <v>231826.34</v>
      </c>
      <c r="D65" s="2">
        <v>2397.36</v>
      </c>
      <c r="E65" s="2">
        <v>27230.81</v>
      </c>
      <c r="F65" s="2">
        <v>46624.98</v>
      </c>
      <c r="G65" s="2">
        <v>453.86</v>
      </c>
      <c r="H65" s="2">
        <v>21134.9</v>
      </c>
      <c r="I65" s="2">
        <v>304.51</v>
      </c>
      <c r="J65" s="100">
        <f t="shared" si="0"/>
        <v>302741.95</v>
      </c>
      <c r="K65" s="2">
        <v>259551.58</v>
      </c>
      <c r="L65" s="3">
        <f t="shared" si="1"/>
        <v>43190.370000000024</v>
      </c>
      <c r="M65" s="101">
        <f t="shared" si="3"/>
        <v>0.14266397504541417</v>
      </c>
      <c r="O65" s="2">
        <v>14455.56</v>
      </c>
      <c r="P65" s="3">
        <f t="shared" si="5"/>
        <v>-288286.39</v>
      </c>
    </row>
    <row r="66" spans="1:16" x14ac:dyDescent="0.35">
      <c r="A66">
        <v>42000</v>
      </c>
      <c r="B66" s="2">
        <v>124930.67</v>
      </c>
      <c r="C66" s="99">
        <v>195906.71</v>
      </c>
      <c r="D66" s="2">
        <v>2082.2399999999998</v>
      </c>
      <c r="E66" s="2">
        <v>5774.64</v>
      </c>
      <c r="F66" s="2">
        <v>9887.48</v>
      </c>
      <c r="G66" s="2">
        <v>96.24</v>
      </c>
      <c r="H66" s="2">
        <v>40993.06</v>
      </c>
      <c r="I66" s="2">
        <v>590.72</v>
      </c>
      <c r="J66" s="100">
        <f t="shared" si="0"/>
        <v>249556.44999999998</v>
      </c>
      <c r="K66" s="2">
        <v>237184.63999999996</v>
      </c>
      <c r="L66" s="3">
        <f t="shared" si="1"/>
        <v>12371.810000000027</v>
      </c>
      <c r="M66" s="101">
        <f t="shared" si="3"/>
        <v>4.9575196313299166E-2</v>
      </c>
      <c r="O66" s="2">
        <v>18001.32</v>
      </c>
      <c r="P66" s="3">
        <f t="shared" si="5"/>
        <v>-231555.12999999998</v>
      </c>
    </row>
    <row r="67" spans="1:16" x14ac:dyDescent="0.35">
      <c r="A67" s="102">
        <v>42200</v>
      </c>
      <c r="B67" s="2">
        <v>35324079.659999996</v>
      </c>
      <c r="C67" s="99">
        <v>56369022.810000002</v>
      </c>
      <c r="D67" s="2">
        <v>588724.01</v>
      </c>
      <c r="E67" s="2">
        <v>389913.98</v>
      </c>
      <c r="F67" s="2">
        <v>662582.17000000004</v>
      </c>
      <c r="G67" s="2">
        <v>6498.49</v>
      </c>
      <c r="H67" s="2">
        <v>17524584.300000001</v>
      </c>
      <c r="I67" s="2">
        <v>253621.94</v>
      </c>
      <c r="J67" s="100">
        <f t="shared" ref="J67:J130" si="6">SUM(C67:I67)-E67</f>
        <v>75405033.719999999</v>
      </c>
      <c r="K67" s="2">
        <v>51231140.140000001</v>
      </c>
      <c r="L67" s="3">
        <f t="shared" ref="L67:L130" si="7">J67-K67</f>
        <v>24173893.579999998</v>
      </c>
      <c r="M67" s="101">
        <f t="shared" si="3"/>
        <v>0.32058726569587426</v>
      </c>
      <c r="O67" s="2">
        <v>3888037.81</v>
      </c>
      <c r="P67" t="s">
        <v>67</v>
      </c>
    </row>
    <row r="68" spans="1:16" x14ac:dyDescent="0.35">
      <c r="A68">
        <v>50100</v>
      </c>
      <c r="B68" s="2">
        <v>11346312.689999999</v>
      </c>
      <c r="C68" s="99">
        <v>18690786.98</v>
      </c>
      <c r="D68" s="2">
        <v>189103.04</v>
      </c>
      <c r="E68" s="2">
        <v>373529.09</v>
      </c>
      <c r="F68" s="2">
        <v>639562.11</v>
      </c>
      <c r="G68" s="2">
        <v>6225.38</v>
      </c>
      <c r="H68" s="2">
        <v>2321829.73</v>
      </c>
      <c r="I68" s="2">
        <v>33455.480000000003</v>
      </c>
      <c r="J68" s="100">
        <f t="shared" si="6"/>
        <v>21880962.719999999</v>
      </c>
      <c r="K68" s="2">
        <v>19764212.810000002</v>
      </c>
      <c r="L68" s="3">
        <f t="shared" si="7"/>
        <v>2116749.9099999964</v>
      </c>
      <c r="M68" s="101">
        <f t="shared" si="3"/>
        <v>9.6739340818181169E-2</v>
      </c>
      <c r="O68" s="2">
        <v>735998.6</v>
      </c>
      <c r="P68" s="3">
        <f t="shared" ref="P68:P99" si="8">O68-J68</f>
        <v>-21144964.119999997</v>
      </c>
    </row>
    <row r="69" spans="1:16" x14ac:dyDescent="0.35">
      <c r="A69">
        <v>50200</v>
      </c>
      <c r="B69" s="2">
        <v>2107348.31</v>
      </c>
      <c r="C69" s="99">
        <v>3324894.45</v>
      </c>
      <c r="D69" s="2">
        <v>35122.61</v>
      </c>
      <c r="E69" s="2">
        <v>113466.88</v>
      </c>
      <c r="F69" s="2">
        <v>194279.96</v>
      </c>
      <c r="G69" s="2">
        <v>1891.18</v>
      </c>
      <c r="H69" s="2">
        <v>656945.68999999994</v>
      </c>
      <c r="I69" s="2">
        <v>9465.57</v>
      </c>
      <c r="J69" s="100">
        <f t="shared" si="6"/>
        <v>4222599.46</v>
      </c>
      <c r="K69" s="2">
        <v>3800529.7099999995</v>
      </c>
      <c r="L69" s="3">
        <f t="shared" si="7"/>
        <v>422069.75000000047</v>
      </c>
      <c r="M69" s="101">
        <f t="shared" si="3"/>
        <v>9.995495760329598E-2</v>
      </c>
      <c r="O69" s="2">
        <v>283351.28999999998</v>
      </c>
      <c r="P69" s="3">
        <f t="shared" si="8"/>
        <v>-3939248.17</v>
      </c>
    </row>
    <row r="70" spans="1:16" x14ac:dyDescent="0.35">
      <c r="A70">
        <v>50400</v>
      </c>
      <c r="B70" s="2">
        <v>324152.94</v>
      </c>
      <c r="C70" s="99">
        <v>502208.78</v>
      </c>
      <c r="D70" s="2">
        <v>5402.5</v>
      </c>
      <c r="E70" s="2">
        <v>57539.18</v>
      </c>
      <c r="F70" s="2">
        <v>98520.03</v>
      </c>
      <c r="G70" s="2">
        <v>959.05</v>
      </c>
      <c r="H70" s="2">
        <v>119773.87</v>
      </c>
      <c r="I70" s="2">
        <v>1725.86</v>
      </c>
      <c r="J70" s="100">
        <f t="shared" si="6"/>
        <v>728590.09000000008</v>
      </c>
      <c r="K70" s="2">
        <v>677056.90000000014</v>
      </c>
      <c r="L70" s="3">
        <f t="shared" si="7"/>
        <v>51533.189999999944</v>
      </c>
      <c r="M70" s="101">
        <f t="shared" ref="M70:M133" si="9">IF(J70=0,1,L70/J70)</f>
        <v>7.0730017752505994E-2</v>
      </c>
      <c r="O70" s="2">
        <v>52811.8</v>
      </c>
      <c r="P70" s="3">
        <f t="shared" si="8"/>
        <v>-675778.29</v>
      </c>
    </row>
    <row r="71" spans="1:16" x14ac:dyDescent="0.35">
      <c r="A71">
        <v>50501</v>
      </c>
      <c r="B71" s="2">
        <v>264070.46000000002</v>
      </c>
      <c r="C71" s="99">
        <v>428186.58</v>
      </c>
      <c r="D71" s="2">
        <v>4401.12</v>
      </c>
      <c r="E71" s="2">
        <v>0</v>
      </c>
      <c r="F71" s="2">
        <v>0</v>
      </c>
      <c r="G71" s="2">
        <v>0</v>
      </c>
      <c r="H71" s="2">
        <v>79698.850000000006</v>
      </c>
      <c r="I71" s="2">
        <v>1148.3800000000001</v>
      </c>
      <c r="J71" s="100">
        <f t="shared" si="6"/>
        <v>513434.93000000005</v>
      </c>
      <c r="K71" s="2">
        <v>457928.11</v>
      </c>
      <c r="L71" s="3">
        <f t="shared" si="7"/>
        <v>55506.820000000065</v>
      </c>
      <c r="M71" s="101">
        <f t="shared" si="9"/>
        <v>0.10810877242029493</v>
      </c>
      <c r="O71" s="2">
        <v>23959.94</v>
      </c>
      <c r="P71" s="3">
        <f t="shared" si="8"/>
        <v>-489474.99000000005</v>
      </c>
    </row>
    <row r="72" spans="1:16" x14ac:dyDescent="0.35">
      <c r="A72">
        <v>51200</v>
      </c>
      <c r="B72" s="2">
        <v>436185.58</v>
      </c>
      <c r="C72" s="99">
        <v>694873.2</v>
      </c>
      <c r="D72" s="2">
        <v>7269.68</v>
      </c>
      <c r="E72" s="2">
        <v>14368.05</v>
      </c>
      <c r="F72" s="2">
        <v>24601.38</v>
      </c>
      <c r="G72" s="2">
        <v>239.48</v>
      </c>
      <c r="H72" s="2">
        <v>146994.94</v>
      </c>
      <c r="I72" s="2">
        <v>2118.19</v>
      </c>
      <c r="J72" s="100">
        <f t="shared" si="6"/>
        <v>876096.86999999988</v>
      </c>
      <c r="K72" s="2">
        <v>742536.64</v>
      </c>
      <c r="L72" s="3">
        <f t="shared" si="7"/>
        <v>133560.22999999986</v>
      </c>
      <c r="M72" s="101">
        <f t="shared" si="9"/>
        <v>0.15244915781972818</v>
      </c>
      <c r="O72" s="2">
        <v>51968.409999999996</v>
      </c>
      <c r="P72" s="3">
        <f t="shared" si="8"/>
        <v>-824128.45999999985</v>
      </c>
    </row>
    <row r="73" spans="1:16" x14ac:dyDescent="0.35">
      <c r="A73">
        <v>51300</v>
      </c>
      <c r="B73" s="2">
        <v>416760.08</v>
      </c>
      <c r="C73" s="99">
        <v>667419.79</v>
      </c>
      <c r="D73" s="2">
        <v>6946.11</v>
      </c>
      <c r="E73" s="2">
        <v>11308.07</v>
      </c>
      <c r="F73" s="2">
        <v>19361.849999999999</v>
      </c>
      <c r="G73" s="2">
        <v>188.47</v>
      </c>
      <c r="H73" s="2">
        <v>31497.05</v>
      </c>
      <c r="I73" s="2">
        <v>453.86</v>
      </c>
      <c r="J73" s="100">
        <f t="shared" si="6"/>
        <v>725867.13</v>
      </c>
      <c r="K73" s="2">
        <v>735132.26</v>
      </c>
      <c r="L73" s="3">
        <f t="shared" si="7"/>
        <v>-9265.1300000000047</v>
      </c>
      <c r="M73" s="101">
        <f t="shared" si="9"/>
        <v>-1.2764223116150754E-2</v>
      </c>
      <c r="O73" s="2">
        <v>46165.420000000006</v>
      </c>
      <c r="P73" s="3">
        <f t="shared" si="8"/>
        <v>-679701.71</v>
      </c>
    </row>
    <row r="74" spans="1:16" x14ac:dyDescent="0.35">
      <c r="A74">
        <v>51400</v>
      </c>
      <c r="B74" s="2">
        <v>1403566.42</v>
      </c>
      <c r="C74" s="99">
        <v>2257566.7599999998</v>
      </c>
      <c r="D74" s="2">
        <v>23393.08</v>
      </c>
      <c r="E74" s="2">
        <v>42509.39</v>
      </c>
      <c r="F74" s="2">
        <v>72785.39</v>
      </c>
      <c r="G74" s="2">
        <v>708.51</v>
      </c>
      <c r="H74" s="2">
        <v>208084.9</v>
      </c>
      <c r="I74" s="2">
        <v>2998.35</v>
      </c>
      <c r="J74" s="100">
        <f t="shared" si="6"/>
        <v>2565536.9899999998</v>
      </c>
      <c r="K74" s="2">
        <v>2374851.06</v>
      </c>
      <c r="L74" s="3">
        <f t="shared" si="7"/>
        <v>190685.9299999997</v>
      </c>
      <c r="M74" s="101">
        <f t="shared" si="9"/>
        <v>7.432593283326612E-2</v>
      </c>
      <c r="O74" s="2">
        <v>145645.97999999998</v>
      </c>
      <c r="P74" s="3">
        <f t="shared" si="8"/>
        <v>-2419891.0099999998</v>
      </c>
    </row>
    <row r="75" spans="1:16" x14ac:dyDescent="0.35">
      <c r="A75">
        <v>51500</v>
      </c>
      <c r="B75" s="2">
        <v>2154521.3199999998</v>
      </c>
      <c r="C75" s="99">
        <v>3689014.83</v>
      </c>
      <c r="D75" s="2">
        <v>35909.269999999997</v>
      </c>
      <c r="E75" s="2">
        <v>65274.12</v>
      </c>
      <c r="F75" s="2">
        <v>111763.77</v>
      </c>
      <c r="G75" s="2">
        <v>1087.8800000000001</v>
      </c>
      <c r="H75" s="2">
        <v>255801.18</v>
      </c>
      <c r="I75" s="2">
        <v>3685.94</v>
      </c>
      <c r="J75" s="100">
        <f t="shared" si="6"/>
        <v>4097262.87</v>
      </c>
      <c r="K75" s="2">
        <v>3964485.4200000004</v>
      </c>
      <c r="L75" s="3">
        <f t="shared" si="7"/>
        <v>132777.44999999972</v>
      </c>
      <c r="M75" s="101">
        <f t="shared" si="9"/>
        <v>3.2406378163380989E-2</v>
      </c>
      <c r="O75" s="2">
        <v>0</v>
      </c>
      <c r="P75" s="3">
        <f t="shared" si="8"/>
        <v>-4097262.87</v>
      </c>
    </row>
    <row r="76" spans="1:16" x14ac:dyDescent="0.35">
      <c r="A76">
        <v>51600</v>
      </c>
      <c r="B76" s="2">
        <v>199102.95</v>
      </c>
      <c r="C76" s="99">
        <v>310655.57</v>
      </c>
      <c r="D76" s="2">
        <v>3318.3</v>
      </c>
      <c r="E76" s="2">
        <v>69728.72</v>
      </c>
      <c r="F76" s="2">
        <v>119390.85</v>
      </c>
      <c r="G76" s="2">
        <v>1162.0999999999999</v>
      </c>
      <c r="H76" s="2">
        <v>40268.239999999998</v>
      </c>
      <c r="I76" s="2">
        <v>580.24</v>
      </c>
      <c r="J76" s="100">
        <f t="shared" si="6"/>
        <v>475375.29999999993</v>
      </c>
      <c r="K76" s="2">
        <v>398463.26999999996</v>
      </c>
      <c r="L76" s="3">
        <f t="shared" si="7"/>
        <v>76912.02999999997</v>
      </c>
      <c r="M76" s="101">
        <f t="shared" si="9"/>
        <v>0.1617922302652241</v>
      </c>
      <c r="O76" s="2">
        <v>30251.61</v>
      </c>
      <c r="P76" s="3">
        <f t="shared" si="8"/>
        <v>-445123.68999999994</v>
      </c>
    </row>
    <row r="77" spans="1:16" x14ac:dyDescent="0.35">
      <c r="A77">
        <v>51700</v>
      </c>
      <c r="B77" s="2">
        <v>16994564.170000002</v>
      </c>
      <c r="C77" s="99">
        <v>27149327.760000002</v>
      </c>
      <c r="D77" s="2">
        <v>283241.09999999998</v>
      </c>
      <c r="E77" s="2">
        <v>335347.14</v>
      </c>
      <c r="F77" s="2">
        <v>574187.98</v>
      </c>
      <c r="G77" s="2">
        <v>5589.12</v>
      </c>
      <c r="H77" s="2">
        <v>642019.64</v>
      </c>
      <c r="I77" s="2">
        <v>9251.06</v>
      </c>
      <c r="J77" s="100">
        <f t="shared" si="6"/>
        <v>28663616.660000004</v>
      </c>
      <c r="K77" s="2">
        <v>26013502.550000004</v>
      </c>
      <c r="L77" s="3">
        <f t="shared" si="7"/>
        <v>2650114.1099999994</v>
      </c>
      <c r="M77" s="101">
        <f t="shared" si="9"/>
        <v>9.2455677922117424E-2</v>
      </c>
      <c r="O77" s="2">
        <v>1948994.24</v>
      </c>
      <c r="P77" s="3">
        <f t="shared" si="8"/>
        <v>-26714622.420000006</v>
      </c>
    </row>
    <row r="78" spans="1:16" x14ac:dyDescent="0.35">
      <c r="A78">
        <v>51800</v>
      </c>
      <c r="B78" s="2">
        <v>1969141.87</v>
      </c>
      <c r="C78" s="99">
        <v>3212102.06</v>
      </c>
      <c r="D78" s="2">
        <v>32822.839999999997</v>
      </c>
      <c r="E78" s="2">
        <v>38953.480000000003</v>
      </c>
      <c r="F78" s="2">
        <v>66696.240000000005</v>
      </c>
      <c r="G78" s="2">
        <v>649.20000000000005</v>
      </c>
      <c r="H78" s="2">
        <v>612159.63</v>
      </c>
      <c r="I78" s="2">
        <v>8819.52</v>
      </c>
      <c r="J78" s="100">
        <f t="shared" si="6"/>
        <v>3933249.49</v>
      </c>
      <c r="K78" s="2">
        <v>3380781.9499999997</v>
      </c>
      <c r="L78" s="3">
        <f t="shared" si="7"/>
        <v>552467.5400000005</v>
      </c>
      <c r="M78" s="101">
        <f t="shared" si="9"/>
        <v>0.14046084323016095</v>
      </c>
      <c r="O78" s="2">
        <v>159904.35</v>
      </c>
      <c r="P78" s="3">
        <f t="shared" si="8"/>
        <v>-3773345.14</v>
      </c>
    </row>
    <row r="79" spans="1:16" x14ac:dyDescent="0.35">
      <c r="A79">
        <v>51902</v>
      </c>
      <c r="B79" s="2">
        <v>255614.93</v>
      </c>
      <c r="C79" s="99">
        <v>415034.18</v>
      </c>
      <c r="D79" s="2">
        <v>4260.2</v>
      </c>
      <c r="E79" s="2">
        <v>0</v>
      </c>
      <c r="F79" s="2">
        <v>0</v>
      </c>
      <c r="G79" s="2">
        <v>0</v>
      </c>
      <c r="H79" s="2">
        <v>14723.9</v>
      </c>
      <c r="I79" s="2">
        <v>212.17</v>
      </c>
      <c r="J79" s="100">
        <f t="shared" si="6"/>
        <v>434230.45</v>
      </c>
      <c r="K79" s="2">
        <v>361485.55</v>
      </c>
      <c r="L79" s="3">
        <f t="shared" si="7"/>
        <v>72744.900000000023</v>
      </c>
      <c r="M79" s="101">
        <f t="shared" si="9"/>
        <v>0.16752602218476392</v>
      </c>
      <c r="O79" s="2">
        <v>22633.99</v>
      </c>
      <c r="P79" s="3">
        <f t="shared" si="8"/>
        <v>-411596.46</v>
      </c>
    </row>
    <row r="80" spans="1:16" x14ac:dyDescent="0.35">
      <c r="A80">
        <v>52000</v>
      </c>
      <c r="B80" s="2">
        <v>185876.7</v>
      </c>
      <c r="C80" s="99">
        <v>289940.62</v>
      </c>
      <c r="D80" s="2">
        <v>3098.04</v>
      </c>
      <c r="E80" s="2">
        <v>73600.36</v>
      </c>
      <c r="F80" s="2">
        <v>126019.42</v>
      </c>
      <c r="G80" s="2">
        <v>1226.69</v>
      </c>
      <c r="H80" s="2">
        <v>15449.48</v>
      </c>
      <c r="I80" s="2">
        <v>222.6</v>
      </c>
      <c r="J80" s="100">
        <f t="shared" si="6"/>
        <v>435956.84999999992</v>
      </c>
      <c r="K80" s="2">
        <v>397342.92999999993</v>
      </c>
      <c r="L80" s="3">
        <f t="shared" si="7"/>
        <v>38613.919999999984</v>
      </c>
      <c r="M80" s="101">
        <f t="shared" si="9"/>
        <v>8.8572802560620376E-2</v>
      </c>
      <c r="O80" s="2">
        <v>28321.279999999999</v>
      </c>
      <c r="P80" s="3">
        <f t="shared" si="8"/>
        <v>-407635.56999999995</v>
      </c>
    </row>
    <row r="81" spans="1:16" x14ac:dyDescent="0.35">
      <c r="A81">
        <v>52200</v>
      </c>
      <c r="B81" s="2">
        <v>1191451.3799999999</v>
      </c>
      <c r="C81" s="99">
        <v>1899882.29</v>
      </c>
      <c r="D81" s="2">
        <v>19857.71</v>
      </c>
      <c r="E81" s="2">
        <v>48564.37</v>
      </c>
      <c r="F81" s="2">
        <v>83151.990000000005</v>
      </c>
      <c r="G81" s="2">
        <v>809.49</v>
      </c>
      <c r="H81" s="2">
        <v>244731.74</v>
      </c>
      <c r="I81" s="2">
        <v>3526.4</v>
      </c>
      <c r="J81" s="100">
        <f t="shared" si="6"/>
        <v>2251959.6199999996</v>
      </c>
      <c r="K81" s="2">
        <v>1946965.7100000002</v>
      </c>
      <c r="L81" s="3">
        <f t="shared" si="7"/>
        <v>304993.90999999945</v>
      </c>
      <c r="M81" s="101">
        <f t="shared" si="9"/>
        <v>0.1354348929222805</v>
      </c>
      <c r="O81" s="2">
        <v>140195.94</v>
      </c>
      <c r="P81" s="3">
        <f t="shared" si="8"/>
        <v>-2111763.6799999997</v>
      </c>
    </row>
    <row r="82" spans="1:16" x14ac:dyDescent="0.35">
      <c r="A82">
        <v>52600</v>
      </c>
      <c r="B82" s="2">
        <v>286896.44</v>
      </c>
      <c r="C82" s="99">
        <v>462480.75</v>
      </c>
      <c r="D82" s="2">
        <v>4781.75</v>
      </c>
      <c r="E82" s="2">
        <v>4409.68</v>
      </c>
      <c r="F82" s="2">
        <v>7550.43</v>
      </c>
      <c r="G82" s="2">
        <v>73.489999999999995</v>
      </c>
      <c r="H82" s="2">
        <v>36371.99</v>
      </c>
      <c r="I82" s="2">
        <v>524.09</v>
      </c>
      <c r="J82" s="100">
        <f t="shared" si="6"/>
        <v>511782.5</v>
      </c>
      <c r="K82" s="2">
        <v>377078.35000000003</v>
      </c>
      <c r="L82" s="3">
        <f t="shared" si="7"/>
        <v>134704.14999999997</v>
      </c>
      <c r="M82" s="101">
        <f t="shared" si="9"/>
        <v>0.2632058540493275</v>
      </c>
      <c r="O82" s="2">
        <v>28747.11</v>
      </c>
      <c r="P82" s="3">
        <f t="shared" si="8"/>
        <v>-483035.39</v>
      </c>
    </row>
    <row r="83" spans="1:16" x14ac:dyDescent="0.35">
      <c r="A83">
        <v>53000</v>
      </c>
      <c r="B83" s="2">
        <v>314541.5</v>
      </c>
      <c r="C83" s="99">
        <v>500469.54</v>
      </c>
      <c r="D83" s="2">
        <v>5242.3999999999996</v>
      </c>
      <c r="E83" s="2">
        <v>26281.53</v>
      </c>
      <c r="F83" s="2">
        <v>44999.75</v>
      </c>
      <c r="G83" s="2">
        <v>438.02</v>
      </c>
      <c r="H83" s="2">
        <v>37184.26</v>
      </c>
      <c r="I83" s="2">
        <v>535.79999999999995</v>
      </c>
      <c r="J83" s="100">
        <f t="shared" si="6"/>
        <v>588869.77</v>
      </c>
      <c r="K83" s="2">
        <v>534214.0199999999</v>
      </c>
      <c r="L83" s="3">
        <f t="shared" si="7"/>
        <v>54655.750000000116</v>
      </c>
      <c r="M83" s="101">
        <f t="shared" si="9"/>
        <v>9.2814664267788977E-2</v>
      </c>
      <c r="O83" s="2">
        <v>38094.67</v>
      </c>
      <c r="P83" s="3">
        <f t="shared" si="8"/>
        <v>-550775.1</v>
      </c>
    </row>
    <row r="84" spans="1:16" x14ac:dyDescent="0.35">
      <c r="A84">
        <v>53300</v>
      </c>
      <c r="B84" s="2">
        <v>25792.68</v>
      </c>
      <c r="C84" s="99">
        <v>42391.11</v>
      </c>
      <c r="D84" s="2">
        <v>429.89</v>
      </c>
      <c r="E84" s="2">
        <v>0</v>
      </c>
      <c r="F84" s="2">
        <v>0</v>
      </c>
      <c r="G84" s="2">
        <v>0</v>
      </c>
      <c r="H84" s="2">
        <v>0</v>
      </c>
      <c r="I84" s="2">
        <v>0</v>
      </c>
      <c r="J84" s="100">
        <f t="shared" si="6"/>
        <v>42821</v>
      </c>
      <c r="K84" s="2">
        <v>37061.659999999996</v>
      </c>
      <c r="L84" s="3">
        <f t="shared" si="7"/>
        <v>5759.3400000000038</v>
      </c>
      <c r="M84" s="101">
        <f t="shared" si="9"/>
        <v>0.13449802666915775</v>
      </c>
      <c r="O84" s="2">
        <v>1772.11</v>
      </c>
      <c r="P84" s="3">
        <f t="shared" si="8"/>
        <v>-41048.89</v>
      </c>
    </row>
    <row r="85" spans="1:16" x14ac:dyDescent="0.35">
      <c r="A85">
        <v>53900</v>
      </c>
      <c r="B85" s="2">
        <v>81237.41</v>
      </c>
      <c r="C85" s="99">
        <v>129641.33</v>
      </c>
      <c r="D85" s="2">
        <v>1353.99</v>
      </c>
      <c r="E85" s="2">
        <v>14933.84</v>
      </c>
      <c r="F85" s="2">
        <v>25570.080000000002</v>
      </c>
      <c r="G85" s="2">
        <v>248.93</v>
      </c>
      <c r="H85" s="2">
        <v>9344</v>
      </c>
      <c r="I85" s="2">
        <v>134.63999999999999</v>
      </c>
      <c r="J85" s="100">
        <f t="shared" si="6"/>
        <v>166292.97</v>
      </c>
      <c r="K85" s="2">
        <v>140817.38</v>
      </c>
      <c r="L85" s="3">
        <f t="shared" si="7"/>
        <v>25475.589999999997</v>
      </c>
      <c r="M85" s="101">
        <f t="shared" si="9"/>
        <v>0.15319703532867321</v>
      </c>
      <c r="O85" s="2">
        <v>9454.64</v>
      </c>
      <c r="P85" s="3">
        <f t="shared" si="8"/>
        <v>-156838.33000000002</v>
      </c>
    </row>
    <row r="86" spans="1:16" x14ac:dyDescent="0.35">
      <c r="A86">
        <v>54100</v>
      </c>
      <c r="B86" s="2">
        <v>224893.71</v>
      </c>
      <c r="C86" s="99">
        <v>359479.95</v>
      </c>
      <c r="D86" s="2">
        <v>3748.24</v>
      </c>
      <c r="E86" s="2">
        <v>2453.04</v>
      </c>
      <c r="F86" s="2">
        <v>4200.12</v>
      </c>
      <c r="G86" s="2">
        <v>40.880000000000003</v>
      </c>
      <c r="H86" s="2">
        <v>17367.47</v>
      </c>
      <c r="I86" s="2">
        <v>250.26</v>
      </c>
      <c r="J86" s="100">
        <f t="shared" si="6"/>
        <v>385086.92</v>
      </c>
      <c r="K86" s="2">
        <v>345034.46</v>
      </c>
      <c r="L86" s="3">
        <f t="shared" si="7"/>
        <v>40052.459999999963</v>
      </c>
      <c r="M86" s="101">
        <f t="shared" si="9"/>
        <v>0.10400888194280908</v>
      </c>
      <c r="O86" s="2">
        <v>25587.19</v>
      </c>
      <c r="P86" s="3">
        <f t="shared" si="8"/>
        <v>-359499.73</v>
      </c>
    </row>
    <row r="87" spans="1:16" x14ac:dyDescent="0.35">
      <c r="A87">
        <v>54200</v>
      </c>
      <c r="B87" s="2">
        <v>1031101.84</v>
      </c>
      <c r="C87" s="99">
        <v>1670575.21</v>
      </c>
      <c r="D87" s="2">
        <v>17170.71</v>
      </c>
      <c r="E87" s="2">
        <v>47179.62</v>
      </c>
      <c r="F87" s="2">
        <v>80781.38</v>
      </c>
      <c r="G87" s="2">
        <v>786.33</v>
      </c>
      <c r="H87" s="2">
        <v>103248.31</v>
      </c>
      <c r="I87" s="2">
        <v>1487.74</v>
      </c>
      <c r="J87" s="100">
        <f t="shared" si="6"/>
        <v>1874049.68</v>
      </c>
      <c r="K87" s="2">
        <v>1706930.56</v>
      </c>
      <c r="L87" s="3">
        <f t="shared" si="7"/>
        <v>167119.11999999988</v>
      </c>
      <c r="M87" s="101">
        <f t="shared" si="9"/>
        <v>8.9175394752608633E-2</v>
      </c>
      <c r="O87" s="2">
        <v>93408.18</v>
      </c>
      <c r="P87" s="3">
        <f t="shared" si="8"/>
        <v>-1780641.5</v>
      </c>
    </row>
    <row r="88" spans="1:16" x14ac:dyDescent="0.35">
      <c r="A88">
        <v>54300</v>
      </c>
      <c r="B88" s="2">
        <v>3257915.99</v>
      </c>
      <c r="C88" s="99">
        <v>5185933.5999999996</v>
      </c>
      <c r="D88" s="2">
        <v>54296.77</v>
      </c>
      <c r="E88" s="2">
        <v>94266.31</v>
      </c>
      <c r="F88" s="2">
        <v>161404.25</v>
      </c>
      <c r="G88" s="2">
        <v>1571</v>
      </c>
      <c r="H88" s="2">
        <v>595494.07999999996</v>
      </c>
      <c r="I88" s="2">
        <v>8580.25</v>
      </c>
      <c r="J88" s="100">
        <f t="shared" si="6"/>
        <v>6007279.9499999993</v>
      </c>
      <c r="K88" s="2">
        <v>5404102.3200000003</v>
      </c>
      <c r="L88" s="3">
        <f t="shared" si="7"/>
        <v>603177.62999999896</v>
      </c>
      <c r="M88" s="101">
        <f t="shared" si="9"/>
        <v>0.10040777773308185</v>
      </c>
      <c r="O88" s="2">
        <v>392335.04</v>
      </c>
      <c r="P88" s="3">
        <f t="shared" si="8"/>
        <v>-5614944.9099999992</v>
      </c>
    </row>
    <row r="89" spans="1:16" x14ac:dyDescent="0.35">
      <c r="A89">
        <v>54400</v>
      </c>
      <c r="B89" s="2">
        <v>3599.76</v>
      </c>
      <c r="C89" s="99">
        <v>5755.94</v>
      </c>
      <c r="D89" s="2">
        <v>60</v>
      </c>
      <c r="E89" s="2">
        <v>0</v>
      </c>
      <c r="F89" s="2">
        <v>0</v>
      </c>
      <c r="G89" s="2">
        <v>0</v>
      </c>
      <c r="H89" s="2">
        <v>0</v>
      </c>
      <c r="I89" s="2">
        <v>0</v>
      </c>
      <c r="J89" s="100">
        <f t="shared" si="6"/>
        <v>5815.94</v>
      </c>
      <c r="K89" s="2">
        <v>5415.94</v>
      </c>
      <c r="L89" s="3">
        <f t="shared" si="7"/>
        <v>400</v>
      </c>
      <c r="M89" s="101">
        <f t="shared" si="9"/>
        <v>6.8776500445327848E-2</v>
      </c>
      <c r="O89" s="2">
        <v>408.02</v>
      </c>
      <c r="P89" s="3">
        <f t="shared" si="8"/>
        <v>-5407.92</v>
      </c>
    </row>
    <row r="90" spans="1:16" x14ac:dyDescent="0.35">
      <c r="A90">
        <v>60100</v>
      </c>
      <c r="B90" s="2">
        <v>500288.74</v>
      </c>
      <c r="C90" s="99">
        <v>796701.37</v>
      </c>
      <c r="D90" s="2">
        <v>8338.26</v>
      </c>
      <c r="E90" s="2">
        <v>46646.9</v>
      </c>
      <c r="F90" s="2">
        <v>79869.37</v>
      </c>
      <c r="G90" s="2">
        <v>777.43</v>
      </c>
      <c r="H90" s="2">
        <v>169596.03</v>
      </c>
      <c r="I90" s="2">
        <v>2443.84</v>
      </c>
      <c r="J90" s="100">
        <f t="shared" si="6"/>
        <v>1057726.3000000003</v>
      </c>
      <c r="K90" s="2">
        <v>1247643.42</v>
      </c>
      <c r="L90" s="3">
        <f t="shared" si="7"/>
        <v>-189917.11999999965</v>
      </c>
      <c r="M90" s="101">
        <f t="shared" si="9"/>
        <v>-0.17955223388129765</v>
      </c>
      <c r="O90" s="2">
        <v>64758.070000000007</v>
      </c>
      <c r="P90" s="3">
        <f t="shared" si="8"/>
        <v>-992968.23000000021</v>
      </c>
    </row>
    <row r="91" spans="1:16" x14ac:dyDescent="0.35">
      <c r="A91">
        <v>60400</v>
      </c>
      <c r="B91" s="2">
        <v>4124053.86</v>
      </c>
      <c r="C91" s="99">
        <v>7027189.8700000001</v>
      </c>
      <c r="D91" s="2">
        <v>68734.350000000006</v>
      </c>
      <c r="E91" s="2">
        <v>114246.86</v>
      </c>
      <c r="F91" s="2">
        <v>195616.23</v>
      </c>
      <c r="G91" s="2">
        <v>1904.16</v>
      </c>
      <c r="H91" s="2">
        <v>554187.30000000005</v>
      </c>
      <c r="I91" s="2">
        <v>7985.32</v>
      </c>
      <c r="J91" s="100">
        <f t="shared" si="6"/>
        <v>7855617.2300000004</v>
      </c>
      <c r="K91" s="2">
        <v>7620806.79</v>
      </c>
      <c r="L91" s="3">
        <f t="shared" si="7"/>
        <v>234810.44000000041</v>
      </c>
      <c r="M91" s="101">
        <f t="shared" si="9"/>
        <v>2.9890769003265247E-2</v>
      </c>
      <c r="O91" s="2">
        <v>34100.660000000033</v>
      </c>
      <c r="P91" s="3">
        <f t="shared" si="8"/>
        <v>-7821516.5700000003</v>
      </c>
    </row>
    <row r="92" spans="1:16" x14ac:dyDescent="0.35">
      <c r="A92">
        <v>60500</v>
      </c>
      <c r="B92" s="2">
        <v>187377.53</v>
      </c>
      <c r="C92" s="99">
        <v>312251.86</v>
      </c>
      <c r="D92" s="2">
        <v>3123.03</v>
      </c>
      <c r="E92" s="2">
        <v>1853.75</v>
      </c>
      <c r="F92" s="2">
        <v>3174.01</v>
      </c>
      <c r="G92" s="2">
        <v>30.9</v>
      </c>
      <c r="H92" s="2">
        <v>32492.33</v>
      </c>
      <c r="I92" s="2">
        <v>468.22</v>
      </c>
      <c r="J92" s="100">
        <f t="shared" si="6"/>
        <v>351540.35000000003</v>
      </c>
      <c r="K92" s="2">
        <v>339925.36</v>
      </c>
      <c r="L92" s="3">
        <f t="shared" si="7"/>
        <v>11614.990000000049</v>
      </c>
      <c r="M92" s="101">
        <f t="shared" si="9"/>
        <v>3.3040275461977686E-2</v>
      </c>
      <c r="O92" s="2">
        <v>8580.6499999999978</v>
      </c>
      <c r="P92" s="3">
        <f t="shared" si="8"/>
        <v>-342959.7</v>
      </c>
    </row>
    <row r="93" spans="1:16" x14ac:dyDescent="0.35">
      <c r="A93">
        <v>60601</v>
      </c>
      <c r="B93" s="2">
        <v>4802853.4800000004</v>
      </c>
      <c r="C93" s="99">
        <v>7811874.8899999997</v>
      </c>
      <c r="D93" s="2">
        <v>80047.34</v>
      </c>
      <c r="E93" s="2">
        <v>7336.81</v>
      </c>
      <c r="F93" s="2">
        <v>12561.95</v>
      </c>
      <c r="G93" s="2">
        <v>122.27</v>
      </c>
      <c r="H93" s="2">
        <v>831837.02</v>
      </c>
      <c r="I93" s="2">
        <v>11986.08</v>
      </c>
      <c r="J93" s="100">
        <f t="shared" si="6"/>
        <v>8748429.5499999989</v>
      </c>
      <c r="K93" s="2">
        <v>7537851.4500000002</v>
      </c>
      <c r="L93" s="3">
        <f t="shared" si="7"/>
        <v>1210578.0999999987</v>
      </c>
      <c r="M93" s="101">
        <f t="shared" si="9"/>
        <v>0.13837661869266568</v>
      </c>
      <c r="O93" s="2">
        <v>411566.75</v>
      </c>
      <c r="P93" s="3">
        <f t="shared" si="8"/>
        <v>-8336862.7999999989</v>
      </c>
    </row>
    <row r="94" spans="1:16" x14ac:dyDescent="0.35">
      <c r="A94">
        <v>60700</v>
      </c>
      <c r="B94" s="2">
        <v>12258799.93</v>
      </c>
      <c r="C94" s="99">
        <v>19547366.510000002</v>
      </c>
      <c r="D94" s="2">
        <v>204313.19</v>
      </c>
      <c r="E94" s="2">
        <v>112583.98</v>
      </c>
      <c r="F94" s="2">
        <v>192672.12</v>
      </c>
      <c r="G94" s="2">
        <v>1876.39</v>
      </c>
      <c r="H94" s="2">
        <v>740810.85</v>
      </c>
      <c r="I94" s="2">
        <v>10674.57</v>
      </c>
      <c r="J94" s="100">
        <f t="shared" si="6"/>
        <v>20697713.630000006</v>
      </c>
      <c r="K94" s="2">
        <v>19272977.970000003</v>
      </c>
      <c r="L94" s="3">
        <f t="shared" si="7"/>
        <v>1424735.6600000039</v>
      </c>
      <c r="M94" s="101">
        <f t="shared" si="9"/>
        <v>6.8835412716066427E-2</v>
      </c>
      <c r="O94" s="2">
        <v>1442420.48</v>
      </c>
      <c r="P94" s="3">
        <f t="shared" si="8"/>
        <v>-19255293.150000006</v>
      </c>
    </row>
    <row r="95" spans="1:16" x14ac:dyDescent="0.35">
      <c r="A95">
        <v>60800</v>
      </c>
      <c r="B95" s="2">
        <v>527530.31000000006</v>
      </c>
      <c r="C95" s="99">
        <v>840521.21</v>
      </c>
      <c r="D95" s="2">
        <v>8792.1</v>
      </c>
      <c r="E95" s="2">
        <v>74413.39</v>
      </c>
      <c r="F95" s="2">
        <v>127412.03</v>
      </c>
      <c r="G95" s="2">
        <v>1240.29</v>
      </c>
      <c r="H95" s="2">
        <v>80209.899999999994</v>
      </c>
      <c r="I95" s="2">
        <v>1155.77</v>
      </c>
      <c r="J95" s="100">
        <f t="shared" si="6"/>
        <v>1059331.3</v>
      </c>
      <c r="K95" s="2">
        <v>879556.04000000015</v>
      </c>
      <c r="L95" s="3">
        <f t="shared" si="7"/>
        <v>179775.25999999989</v>
      </c>
      <c r="M95" s="101">
        <f t="shared" si="9"/>
        <v>0.16970636098451908</v>
      </c>
      <c r="O95" s="2">
        <v>62726.61</v>
      </c>
      <c r="P95" s="3">
        <f t="shared" si="8"/>
        <v>-996604.69000000006</v>
      </c>
    </row>
    <row r="96" spans="1:16" x14ac:dyDescent="0.35">
      <c r="A96">
        <v>60900</v>
      </c>
      <c r="B96" s="2">
        <v>168221.14</v>
      </c>
      <c r="C96" s="99">
        <v>276495.32</v>
      </c>
      <c r="D96" s="2">
        <v>2803.74</v>
      </c>
      <c r="E96" s="2">
        <v>12882.9</v>
      </c>
      <c r="F96" s="2">
        <v>22058.43</v>
      </c>
      <c r="G96" s="2">
        <v>214.72</v>
      </c>
      <c r="H96" s="2">
        <v>23040.12</v>
      </c>
      <c r="I96" s="2">
        <v>332</v>
      </c>
      <c r="J96" s="100">
        <f t="shared" si="6"/>
        <v>324944.32999999996</v>
      </c>
      <c r="K96" s="2">
        <v>304051.68999999994</v>
      </c>
      <c r="L96" s="3">
        <f t="shared" si="7"/>
        <v>20892.640000000014</v>
      </c>
      <c r="M96" s="101">
        <f t="shared" si="9"/>
        <v>6.4296059574266207E-2</v>
      </c>
      <c r="O96" s="2">
        <v>11535.730000000001</v>
      </c>
      <c r="P96" s="3">
        <f t="shared" si="8"/>
        <v>-313408.59999999998</v>
      </c>
    </row>
    <row r="97" spans="1:16" x14ac:dyDescent="0.35">
      <c r="A97">
        <v>61000</v>
      </c>
      <c r="B97" s="2">
        <v>4910912.46</v>
      </c>
      <c r="C97" s="99">
        <v>7920601.0599999996</v>
      </c>
      <c r="D97" s="2">
        <v>81849.03</v>
      </c>
      <c r="E97" s="2">
        <v>428984.37</v>
      </c>
      <c r="F97" s="2">
        <v>734512.75</v>
      </c>
      <c r="G97" s="2">
        <v>7149.8</v>
      </c>
      <c r="H97" s="2">
        <v>1163066.33</v>
      </c>
      <c r="I97" s="2">
        <v>16758.939999999999</v>
      </c>
      <c r="J97" s="100">
        <f t="shared" si="6"/>
        <v>9923937.9100000001</v>
      </c>
      <c r="K97" s="2">
        <v>8913095.8999999985</v>
      </c>
      <c r="L97" s="3">
        <f t="shared" si="7"/>
        <v>1010842.0100000016</v>
      </c>
      <c r="M97" s="101">
        <f t="shared" si="9"/>
        <v>0.10185896155007299</v>
      </c>
      <c r="O97" s="2">
        <v>487970.45999999996</v>
      </c>
      <c r="P97" s="3">
        <f t="shared" si="8"/>
        <v>-9435967.4499999993</v>
      </c>
    </row>
    <row r="98" spans="1:16" x14ac:dyDescent="0.35">
      <c r="A98">
        <v>61200</v>
      </c>
      <c r="B98" s="2">
        <v>137041.07</v>
      </c>
      <c r="C98" s="99">
        <v>222132.77</v>
      </c>
      <c r="D98" s="2">
        <v>2284.0500000000002</v>
      </c>
      <c r="E98" s="2">
        <v>3348.54</v>
      </c>
      <c r="F98" s="2">
        <v>5733.44</v>
      </c>
      <c r="G98" s="2">
        <v>55.82</v>
      </c>
      <c r="H98" s="2">
        <v>34310.68</v>
      </c>
      <c r="I98" s="2">
        <v>494.35</v>
      </c>
      <c r="J98" s="100">
        <f t="shared" si="6"/>
        <v>265011.11</v>
      </c>
      <c r="K98" s="2">
        <v>235537.19</v>
      </c>
      <c r="L98" s="3">
        <f t="shared" si="7"/>
        <v>29473.919999999984</v>
      </c>
      <c r="M98" s="101">
        <f t="shared" si="9"/>
        <v>0.11121767687399968</v>
      </c>
      <c r="O98" s="2">
        <v>12511.17</v>
      </c>
      <c r="P98" s="3">
        <f t="shared" si="8"/>
        <v>-252499.93999999997</v>
      </c>
    </row>
    <row r="99" spans="1:16" x14ac:dyDescent="0.35">
      <c r="A99">
        <v>62200</v>
      </c>
      <c r="B99" s="2">
        <v>185449.71</v>
      </c>
      <c r="C99" s="99">
        <v>304633.90000000002</v>
      </c>
      <c r="D99" s="2">
        <v>3090.81</v>
      </c>
      <c r="E99" s="2">
        <v>16828.82</v>
      </c>
      <c r="F99" s="2">
        <v>28814.59</v>
      </c>
      <c r="G99" s="2">
        <v>280.45999999999998</v>
      </c>
      <c r="H99" s="2">
        <v>30804.12</v>
      </c>
      <c r="I99" s="2">
        <v>443.87</v>
      </c>
      <c r="J99" s="100">
        <f t="shared" si="6"/>
        <v>368067.75000000006</v>
      </c>
      <c r="K99" s="2">
        <v>116918.66000000002</v>
      </c>
      <c r="L99" s="3">
        <f t="shared" si="7"/>
        <v>251149.09000000003</v>
      </c>
      <c r="M99" s="101">
        <f t="shared" si="9"/>
        <v>0.68234473137078699</v>
      </c>
      <c r="O99" s="2">
        <v>12895.27</v>
      </c>
      <c r="P99" s="3">
        <f t="shared" si="8"/>
        <v>-355172.48000000004</v>
      </c>
    </row>
    <row r="100" spans="1:16" x14ac:dyDescent="0.35">
      <c r="A100">
        <v>62500</v>
      </c>
      <c r="B100" s="2">
        <v>60290.25</v>
      </c>
      <c r="C100" s="99">
        <v>98379.91</v>
      </c>
      <c r="D100" s="2">
        <v>1004.83</v>
      </c>
      <c r="E100" s="2">
        <v>7045.58</v>
      </c>
      <c r="F100" s="2">
        <v>12063.75</v>
      </c>
      <c r="G100" s="2">
        <v>117.42</v>
      </c>
      <c r="H100" s="2">
        <v>10503.57</v>
      </c>
      <c r="I100" s="2">
        <v>151.37</v>
      </c>
      <c r="J100" s="100">
        <f t="shared" si="6"/>
        <v>122220.84999999999</v>
      </c>
      <c r="K100" s="2">
        <v>105283.43000000001</v>
      </c>
      <c r="L100" s="3">
        <f t="shared" si="7"/>
        <v>16937.419999999984</v>
      </c>
      <c r="M100" s="101">
        <f t="shared" si="9"/>
        <v>0.13858044678956155</v>
      </c>
      <c r="O100" s="2">
        <v>4850.6100000000006</v>
      </c>
      <c r="P100" s="3">
        <f t="shared" ref="P100:P131" si="10">O100-J100</f>
        <v>-117370.23999999999</v>
      </c>
    </row>
    <row r="101" spans="1:16" x14ac:dyDescent="0.35">
      <c r="A101">
        <v>62700</v>
      </c>
      <c r="B101" s="2">
        <v>188574.04</v>
      </c>
      <c r="C101" s="99">
        <v>298632.13</v>
      </c>
      <c r="D101" s="2">
        <v>3142.95</v>
      </c>
      <c r="E101" s="2">
        <v>1885.21</v>
      </c>
      <c r="F101" s="2">
        <v>3227.91</v>
      </c>
      <c r="G101" s="2">
        <v>31.42</v>
      </c>
      <c r="H101" s="2">
        <v>83496.55</v>
      </c>
      <c r="I101" s="2">
        <v>1203.0899999999999</v>
      </c>
      <c r="J101" s="100">
        <f t="shared" si="6"/>
        <v>389734.05</v>
      </c>
      <c r="K101" s="2">
        <v>345702.13</v>
      </c>
      <c r="L101" s="3">
        <f t="shared" si="7"/>
        <v>44031.919999999984</v>
      </c>
      <c r="M101" s="101">
        <f t="shared" si="9"/>
        <v>0.11297940223596062</v>
      </c>
      <c r="O101" s="2">
        <v>24247.25</v>
      </c>
      <c r="P101" s="3">
        <f t="shared" si="10"/>
        <v>-365486.8</v>
      </c>
    </row>
    <row r="102" spans="1:16" x14ac:dyDescent="0.35">
      <c r="A102">
        <v>63000</v>
      </c>
      <c r="B102" s="2">
        <v>567713.39</v>
      </c>
      <c r="C102" s="99">
        <v>917670.32</v>
      </c>
      <c r="D102" s="2">
        <v>9461.7099999999991</v>
      </c>
      <c r="E102" s="2">
        <v>17193.57</v>
      </c>
      <c r="F102" s="2">
        <v>29439.48</v>
      </c>
      <c r="G102" s="2">
        <v>286.57</v>
      </c>
      <c r="H102" s="2">
        <v>76154.05</v>
      </c>
      <c r="I102" s="2">
        <v>1097.29</v>
      </c>
      <c r="J102" s="100">
        <f t="shared" si="6"/>
        <v>1034109.4199999998</v>
      </c>
      <c r="K102" s="2">
        <v>926937.94</v>
      </c>
      <c r="L102" s="3">
        <f t="shared" si="7"/>
        <v>107171.47999999986</v>
      </c>
      <c r="M102" s="101">
        <f t="shared" si="9"/>
        <v>0.1036364991240481</v>
      </c>
      <c r="O102" s="2">
        <v>54381.490000000005</v>
      </c>
      <c r="P102" s="3">
        <f t="shared" si="10"/>
        <v>-979727.92999999982</v>
      </c>
    </row>
    <row r="103" spans="1:16" x14ac:dyDescent="0.35">
      <c r="A103">
        <v>63500</v>
      </c>
      <c r="B103" s="2">
        <v>436870.82</v>
      </c>
      <c r="C103" s="99">
        <v>701088.16</v>
      </c>
      <c r="D103" s="2">
        <v>7281.16</v>
      </c>
      <c r="E103" s="2">
        <v>6162.71</v>
      </c>
      <c r="F103" s="2">
        <v>10552</v>
      </c>
      <c r="G103" s="2">
        <v>102.72</v>
      </c>
      <c r="H103" s="2">
        <v>58464.27</v>
      </c>
      <c r="I103" s="2">
        <v>842.43</v>
      </c>
      <c r="J103" s="100">
        <f t="shared" si="6"/>
        <v>778330.74000000011</v>
      </c>
      <c r="K103" s="2">
        <v>731921.92999999993</v>
      </c>
      <c r="L103" s="3">
        <f t="shared" si="7"/>
        <v>46408.810000000172</v>
      </c>
      <c r="M103" s="101">
        <f t="shared" si="9"/>
        <v>5.9626078754129855E-2</v>
      </c>
      <c r="O103" s="2">
        <v>46931.66</v>
      </c>
      <c r="P103" s="3">
        <f t="shared" si="10"/>
        <v>-731399.08000000007</v>
      </c>
    </row>
    <row r="104" spans="1:16" x14ac:dyDescent="0.35">
      <c r="A104">
        <v>63700</v>
      </c>
      <c r="B104" s="2">
        <v>143724.57999999999</v>
      </c>
      <c r="C104" s="99">
        <v>230067.31</v>
      </c>
      <c r="D104" s="2">
        <v>2394.63</v>
      </c>
      <c r="E104" s="2">
        <v>3061.71</v>
      </c>
      <c r="F104" s="2">
        <v>5242.32</v>
      </c>
      <c r="G104" s="2">
        <v>51.04</v>
      </c>
      <c r="H104" s="2">
        <v>27576.1</v>
      </c>
      <c r="I104" s="2">
        <v>397.36</v>
      </c>
      <c r="J104" s="100">
        <f t="shared" si="6"/>
        <v>265728.75999999995</v>
      </c>
      <c r="K104" s="2">
        <v>249095.89</v>
      </c>
      <c r="L104" s="3">
        <f t="shared" si="7"/>
        <v>16632.869999999937</v>
      </c>
      <c r="M104" s="101">
        <f t="shared" si="9"/>
        <v>6.2593412922259298E-2</v>
      </c>
      <c r="O104" s="2">
        <v>15927.93</v>
      </c>
      <c r="P104" s="3">
        <f t="shared" si="10"/>
        <v>-249800.82999999996</v>
      </c>
    </row>
    <row r="105" spans="1:16" x14ac:dyDescent="0.35">
      <c r="A105">
        <v>63800</v>
      </c>
      <c r="B105" s="2">
        <v>11673.89</v>
      </c>
      <c r="C105" s="99">
        <v>19899.89</v>
      </c>
      <c r="D105" s="2">
        <v>194.57</v>
      </c>
      <c r="E105" s="2">
        <v>8377.36</v>
      </c>
      <c r="F105" s="2">
        <v>14343.91</v>
      </c>
      <c r="G105" s="2">
        <v>139.61000000000001</v>
      </c>
      <c r="H105" s="2">
        <v>0</v>
      </c>
      <c r="I105" s="2">
        <v>0</v>
      </c>
      <c r="J105" s="100">
        <f t="shared" si="6"/>
        <v>34577.979999999996</v>
      </c>
      <c r="K105" s="2">
        <v>31746.720000000005</v>
      </c>
      <c r="L105" s="3">
        <f t="shared" si="7"/>
        <v>2831.2599999999911</v>
      </c>
      <c r="M105" s="101">
        <f t="shared" si="9"/>
        <v>8.1880433732681654E-2</v>
      </c>
      <c r="O105" s="2">
        <v>88.339999999999918</v>
      </c>
      <c r="P105" s="3">
        <f t="shared" si="10"/>
        <v>-34489.64</v>
      </c>
    </row>
    <row r="106" spans="1:16" x14ac:dyDescent="0.35">
      <c r="A106">
        <v>64100</v>
      </c>
      <c r="B106" s="2">
        <v>55064.89</v>
      </c>
      <c r="C106" s="99">
        <v>90788.13</v>
      </c>
      <c r="D106" s="2">
        <v>917.7</v>
      </c>
      <c r="E106" s="2">
        <v>0</v>
      </c>
      <c r="F106" s="2">
        <v>0</v>
      </c>
      <c r="G106" s="2">
        <v>0</v>
      </c>
      <c r="H106" s="2">
        <v>14142.06</v>
      </c>
      <c r="I106" s="2">
        <v>203.76</v>
      </c>
      <c r="J106" s="100">
        <f t="shared" si="6"/>
        <v>106051.65</v>
      </c>
      <c r="K106" s="2">
        <v>81354.52</v>
      </c>
      <c r="L106" s="3">
        <f t="shared" si="7"/>
        <v>24697.12999999999</v>
      </c>
      <c r="M106" s="101">
        <f t="shared" si="9"/>
        <v>0.23287831919635377</v>
      </c>
      <c r="O106" s="2">
        <v>3495.41</v>
      </c>
      <c r="P106" s="3">
        <f t="shared" si="10"/>
        <v>-102556.23999999999</v>
      </c>
    </row>
    <row r="107" spans="1:16" x14ac:dyDescent="0.35">
      <c r="A107">
        <v>66600</v>
      </c>
      <c r="B107" s="2">
        <v>42638.32</v>
      </c>
      <c r="C107" s="99">
        <v>72878.880000000005</v>
      </c>
      <c r="D107" s="2">
        <v>710.63</v>
      </c>
      <c r="E107" s="2">
        <v>8423.6200000000008</v>
      </c>
      <c r="F107" s="2">
        <v>14423.24</v>
      </c>
      <c r="G107" s="2">
        <v>140.4</v>
      </c>
      <c r="H107" s="2">
        <v>36506.379999999997</v>
      </c>
      <c r="I107" s="2">
        <v>526.02</v>
      </c>
      <c r="J107" s="100">
        <f t="shared" si="6"/>
        <v>125185.54999999999</v>
      </c>
      <c r="K107" s="2">
        <v>104865.81</v>
      </c>
      <c r="L107" s="3">
        <f t="shared" si="7"/>
        <v>20319.739999999991</v>
      </c>
      <c r="M107" s="101">
        <f t="shared" si="9"/>
        <v>0.16231697667981643</v>
      </c>
      <c r="O107" s="2">
        <v>127.40000000000055</v>
      </c>
      <c r="P107" s="3">
        <f t="shared" si="10"/>
        <v>-125058.15</v>
      </c>
    </row>
    <row r="108" spans="1:16" x14ac:dyDescent="0.35">
      <c r="A108">
        <v>67000</v>
      </c>
      <c r="B108" s="2">
        <v>17166.72</v>
      </c>
      <c r="C108" s="99">
        <v>27559.72</v>
      </c>
      <c r="D108" s="2">
        <v>286.12</v>
      </c>
      <c r="E108" s="2">
        <v>5872.8</v>
      </c>
      <c r="F108" s="2">
        <v>10055.5</v>
      </c>
      <c r="G108" s="2">
        <v>97.87</v>
      </c>
      <c r="H108" s="2">
        <v>0</v>
      </c>
      <c r="I108" s="2">
        <v>0</v>
      </c>
      <c r="J108" s="100">
        <f t="shared" si="6"/>
        <v>37999.21</v>
      </c>
      <c r="K108" s="2">
        <v>27999.259999999995</v>
      </c>
      <c r="L108" s="3">
        <f t="shared" si="7"/>
        <v>9999.9500000000044</v>
      </c>
      <c r="M108" s="101">
        <f t="shared" si="9"/>
        <v>0.26316204994788062</v>
      </c>
      <c r="O108" s="2">
        <v>1833.32</v>
      </c>
      <c r="P108" s="3">
        <f t="shared" si="10"/>
        <v>-36165.89</v>
      </c>
    </row>
    <row r="109" spans="1:16" x14ac:dyDescent="0.35">
      <c r="A109">
        <v>67100</v>
      </c>
      <c r="B109" s="2">
        <v>594876.94999999995</v>
      </c>
      <c r="C109" s="99">
        <v>946687.82</v>
      </c>
      <c r="D109" s="2">
        <v>9914.7199999999993</v>
      </c>
      <c r="E109" s="2">
        <v>47383.8</v>
      </c>
      <c r="F109" s="2">
        <v>81131.429999999993</v>
      </c>
      <c r="G109" s="2">
        <v>789.73</v>
      </c>
      <c r="H109" s="2">
        <v>65985.509999999995</v>
      </c>
      <c r="I109" s="2">
        <v>950.8</v>
      </c>
      <c r="J109" s="100">
        <f t="shared" si="6"/>
        <v>1105460.01</v>
      </c>
      <c r="K109" s="2">
        <v>987673.48</v>
      </c>
      <c r="L109" s="3">
        <f t="shared" si="7"/>
        <v>117786.53000000003</v>
      </c>
      <c r="M109" s="101">
        <f t="shared" si="9"/>
        <v>0.10654978826416346</v>
      </c>
      <c r="O109" s="2">
        <v>71872.789999999994</v>
      </c>
      <c r="P109" s="3">
        <f t="shared" si="10"/>
        <v>-1033587.22</v>
      </c>
    </row>
    <row r="110" spans="1:16" x14ac:dyDescent="0.35">
      <c r="A110">
        <v>67200</v>
      </c>
      <c r="B110" s="2">
        <v>8784.89</v>
      </c>
      <c r="C110" s="99">
        <v>12952.98</v>
      </c>
      <c r="D110" s="2">
        <v>146.41999999999999</v>
      </c>
      <c r="E110" s="2">
        <v>0</v>
      </c>
      <c r="F110" s="2">
        <v>0</v>
      </c>
      <c r="G110" s="2">
        <v>0</v>
      </c>
      <c r="H110" s="2">
        <v>12785.19</v>
      </c>
      <c r="I110" s="2">
        <v>184.22</v>
      </c>
      <c r="J110" s="100">
        <f t="shared" si="6"/>
        <v>26068.81</v>
      </c>
      <c r="K110" s="2">
        <v>4679.5</v>
      </c>
      <c r="L110" s="3">
        <f t="shared" si="7"/>
        <v>21389.31</v>
      </c>
      <c r="M110" s="101">
        <f t="shared" si="9"/>
        <v>0.82049429950964392</v>
      </c>
      <c r="O110" s="2">
        <v>2088.66</v>
      </c>
      <c r="P110" s="3">
        <f t="shared" si="10"/>
        <v>-23980.15</v>
      </c>
    </row>
    <row r="111" spans="1:16" x14ac:dyDescent="0.35">
      <c r="A111">
        <v>67300</v>
      </c>
      <c r="B111" s="2">
        <v>301674.61</v>
      </c>
      <c r="C111" s="99">
        <v>471282.96</v>
      </c>
      <c r="D111" s="2">
        <v>5027.8100000000004</v>
      </c>
      <c r="E111" s="2">
        <v>39696.22</v>
      </c>
      <c r="F111" s="2">
        <v>67968.58</v>
      </c>
      <c r="G111" s="2">
        <v>661.58</v>
      </c>
      <c r="H111" s="2">
        <v>140525.18</v>
      </c>
      <c r="I111" s="2">
        <v>2024.84</v>
      </c>
      <c r="J111" s="100">
        <f t="shared" si="6"/>
        <v>687490.94999999984</v>
      </c>
      <c r="K111" s="2">
        <v>600025.61</v>
      </c>
      <c r="L111" s="3">
        <f t="shared" si="7"/>
        <v>87465.339999999851</v>
      </c>
      <c r="M111" s="101">
        <f t="shared" si="9"/>
        <v>0.12722398745758015</v>
      </c>
      <c r="O111" s="2">
        <v>45249.919999999998</v>
      </c>
      <c r="P111" s="3">
        <f t="shared" si="10"/>
        <v>-642241.0299999998</v>
      </c>
    </row>
    <row r="112" spans="1:16" x14ac:dyDescent="0.35">
      <c r="A112">
        <v>67400</v>
      </c>
      <c r="B112" s="2">
        <v>207776.03</v>
      </c>
      <c r="C112" s="99">
        <v>305848.03000000003</v>
      </c>
      <c r="D112" s="2">
        <v>3462.89</v>
      </c>
      <c r="E112" s="2">
        <v>0</v>
      </c>
      <c r="F112" s="2">
        <v>0</v>
      </c>
      <c r="G112" s="2">
        <v>0</v>
      </c>
      <c r="H112" s="2">
        <v>315846.78999999998</v>
      </c>
      <c r="I112" s="2">
        <v>4551.13</v>
      </c>
      <c r="J112" s="100">
        <f t="shared" si="6"/>
        <v>629708.84</v>
      </c>
      <c r="K112" s="2">
        <v>550527.92999999993</v>
      </c>
      <c r="L112" s="3">
        <f t="shared" si="7"/>
        <v>79180.910000000033</v>
      </c>
      <c r="M112" s="101">
        <f t="shared" si="9"/>
        <v>0.12574209693483107</v>
      </c>
      <c r="O112" s="2">
        <v>49911.53</v>
      </c>
      <c r="P112" s="3">
        <f t="shared" si="10"/>
        <v>-579797.30999999994</v>
      </c>
    </row>
    <row r="113" spans="1:16" x14ac:dyDescent="0.35">
      <c r="A113">
        <v>67500</v>
      </c>
      <c r="B113" s="2">
        <v>204171.94</v>
      </c>
      <c r="C113" s="99">
        <v>324765.58</v>
      </c>
      <c r="D113" s="2">
        <v>3402.86</v>
      </c>
      <c r="E113" s="2">
        <v>39254.06</v>
      </c>
      <c r="F113" s="2">
        <v>67211.929999999993</v>
      </c>
      <c r="G113" s="2">
        <v>654.25</v>
      </c>
      <c r="H113" s="2">
        <v>12238.62</v>
      </c>
      <c r="I113" s="2">
        <v>176.37</v>
      </c>
      <c r="J113" s="100">
        <f t="shared" si="6"/>
        <v>408449.61</v>
      </c>
      <c r="K113" s="2">
        <v>363888.02999999997</v>
      </c>
      <c r="L113" s="3">
        <f t="shared" si="7"/>
        <v>44561.580000000016</v>
      </c>
      <c r="M113" s="101">
        <f t="shared" si="9"/>
        <v>0.10909933296300618</v>
      </c>
      <c r="O113" s="2">
        <v>24823.439999999999</v>
      </c>
      <c r="P113" s="3">
        <f t="shared" si="10"/>
        <v>-383626.17</v>
      </c>
    </row>
    <row r="114" spans="1:16" x14ac:dyDescent="0.35">
      <c r="A114">
        <v>67600</v>
      </c>
      <c r="B114" s="2">
        <v>43408.2</v>
      </c>
      <c r="C114" s="99">
        <v>66353.88</v>
      </c>
      <c r="D114" s="2">
        <v>723.5</v>
      </c>
      <c r="E114" s="2">
        <v>6489.12</v>
      </c>
      <c r="F114" s="2">
        <v>11110.72</v>
      </c>
      <c r="G114" s="2">
        <v>108.16</v>
      </c>
      <c r="H114" s="2">
        <v>27165.38</v>
      </c>
      <c r="I114" s="2">
        <v>391.43</v>
      </c>
      <c r="J114" s="100">
        <f t="shared" si="6"/>
        <v>105853.07</v>
      </c>
      <c r="K114" s="2">
        <v>90700.069999999978</v>
      </c>
      <c r="L114" s="3">
        <f t="shared" si="7"/>
        <v>15153.000000000029</v>
      </c>
      <c r="M114" s="101">
        <f t="shared" si="9"/>
        <v>0.14315125673728715</v>
      </c>
      <c r="O114" s="2">
        <v>7970.79</v>
      </c>
      <c r="P114" s="3">
        <f t="shared" si="10"/>
        <v>-97882.280000000013</v>
      </c>
    </row>
    <row r="115" spans="1:16" x14ac:dyDescent="0.35">
      <c r="A115">
        <v>67800</v>
      </c>
      <c r="B115" s="2">
        <v>1128243.3600000001</v>
      </c>
      <c r="C115" s="99">
        <v>1788888.68</v>
      </c>
      <c r="D115" s="2">
        <v>18804.23</v>
      </c>
      <c r="E115" s="2">
        <v>202969.38</v>
      </c>
      <c r="F115" s="2">
        <v>347528.35</v>
      </c>
      <c r="G115" s="2">
        <v>3382.8</v>
      </c>
      <c r="H115" s="2">
        <v>120358.71</v>
      </c>
      <c r="I115" s="2">
        <v>1734.25</v>
      </c>
      <c r="J115" s="100">
        <f t="shared" si="6"/>
        <v>2280697.02</v>
      </c>
      <c r="K115" s="2">
        <v>2029887.8199999998</v>
      </c>
      <c r="L115" s="3">
        <f t="shared" si="7"/>
        <v>250809.20000000019</v>
      </c>
      <c r="M115" s="101">
        <f t="shared" si="9"/>
        <v>0.10997041597397281</v>
      </c>
      <c r="O115" s="2">
        <v>142907.26</v>
      </c>
      <c r="P115" s="3">
        <f t="shared" si="10"/>
        <v>-2137789.7599999998</v>
      </c>
    </row>
    <row r="116" spans="1:16" x14ac:dyDescent="0.35">
      <c r="A116">
        <v>67900</v>
      </c>
      <c r="B116" s="2">
        <v>12101.04</v>
      </c>
      <c r="C116" s="99">
        <v>16292.16</v>
      </c>
      <c r="D116" s="2">
        <v>201.67</v>
      </c>
      <c r="E116" s="2">
        <v>16488.240000000002</v>
      </c>
      <c r="F116" s="2">
        <v>28231.52</v>
      </c>
      <c r="G116" s="2">
        <v>274.76</v>
      </c>
      <c r="H116" s="2">
        <v>21559.19</v>
      </c>
      <c r="I116" s="2">
        <v>310.64</v>
      </c>
      <c r="J116" s="100">
        <f t="shared" si="6"/>
        <v>66869.939999999988</v>
      </c>
      <c r="K116" s="2">
        <v>53742.69000000001</v>
      </c>
      <c r="L116" s="3">
        <f t="shared" si="7"/>
        <v>13127.249999999978</v>
      </c>
      <c r="M116" s="101">
        <f t="shared" si="9"/>
        <v>0.19631018062824612</v>
      </c>
      <c r="O116" s="2">
        <v>4427.42</v>
      </c>
      <c r="P116" s="3">
        <f t="shared" si="10"/>
        <v>-62442.51999999999</v>
      </c>
    </row>
    <row r="117" spans="1:16" x14ac:dyDescent="0.35">
      <c r="A117">
        <v>68000</v>
      </c>
      <c r="B117" s="2">
        <v>62505.18</v>
      </c>
      <c r="C117" s="99">
        <v>101656.79</v>
      </c>
      <c r="D117" s="2">
        <v>1041.7</v>
      </c>
      <c r="E117" s="2">
        <v>0</v>
      </c>
      <c r="F117" s="2">
        <v>0</v>
      </c>
      <c r="G117" s="2">
        <v>0</v>
      </c>
      <c r="H117" s="2">
        <v>0</v>
      </c>
      <c r="I117" s="2">
        <v>0</v>
      </c>
      <c r="J117" s="100">
        <f t="shared" si="6"/>
        <v>102698.48999999999</v>
      </c>
      <c r="K117" s="2">
        <v>91428.25</v>
      </c>
      <c r="L117" s="3">
        <f t="shared" si="7"/>
        <v>11270.239999999991</v>
      </c>
      <c r="M117" s="101">
        <f t="shared" si="9"/>
        <v>0.1097410487729663</v>
      </c>
      <c r="O117" s="2">
        <v>5365.99</v>
      </c>
      <c r="P117" s="3">
        <f t="shared" si="10"/>
        <v>-97332.499999999985</v>
      </c>
    </row>
    <row r="118" spans="1:16" x14ac:dyDescent="0.35">
      <c r="A118">
        <v>68100</v>
      </c>
      <c r="B118" s="2">
        <v>337775.34</v>
      </c>
      <c r="C118" s="99">
        <v>533159.69999999995</v>
      </c>
      <c r="D118" s="2">
        <v>5629.67</v>
      </c>
      <c r="E118" s="2">
        <v>5159.26</v>
      </c>
      <c r="F118" s="2">
        <v>8833.7199999999993</v>
      </c>
      <c r="G118" s="2">
        <v>85.99</v>
      </c>
      <c r="H118" s="2">
        <v>124866.1</v>
      </c>
      <c r="I118" s="2">
        <v>1799.21</v>
      </c>
      <c r="J118" s="100">
        <f t="shared" si="6"/>
        <v>674374.3899999999</v>
      </c>
      <c r="K118" s="2">
        <v>613846.55999999994</v>
      </c>
      <c r="L118" s="3">
        <f t="shared" si="7"/>
        <v>60527.829999999958</v>
      </c>
      <c r="M118" s="101">
        <f t="shared" si="9"/>
        <v>8.9754045968441901E-2</v>
      </c>
      <c r="O118" s="2">
        <v>45186.03</v>
      </c>
      <c r="P118" s="3">
        <f t="shared" si="10"/>
        <v>-629188.35999999987</v>
      </c>
    </row>
    <row r="119" spans="1:16" x14ac:dyDescent="0.35">
      <c r="A119">
        <v>68200</v>
      </c>
      <c r="B119" s="2">
        <v>2320365.7999999998</v>
      </c>
      <c r="C119" s="99">
        <v>3607392.85</v>
      </c>
      <c r="D119" s="2">
        <v>38658</v>
      </c>
      <c r="E119" s="2">
        <v>180259.27</v>
      </c>
      <c r="F119" s="2">
        <v>308644.03999999998</v>
      </c>
      <c r="G119" s="2">
        <v>3004.46</v>
      </c>
      <c r="H119" s="2">
        <v>583802.49</v>
      </c>
      <c r="I119" s="2">
        <v>8411.9699999999993</v>
      </c>
      <c r="J119" s="100">
        <f t="shared" si="6"/>
        <v>4549913.8100000005</v>
      </c>
      <c r="K119" s="2">
        <v>4850022.21</v>
      </c>
      <c r="L119" s="3">
        <f t="shared" si="7"/>
        <v>-300108.39999999944</v>
      </c>
      <c r="M119" s="101">
        <f t="shared" si="9"/>
        <v>-6.5959139564448016E-2</v>
      </c>
      <c r="O119" s="2">
        <v>364083.36</v>
      </c>
      <c r="P119" s="3">
        <f t="shared" si="10"/>
        <v>-4185830.4500000007</v>
      </c>
    </row>
    <row r="120" spans="1:16" x14ac:dyDescent="0.35">
      <c r="A120">
        <v>68300</v>
      </c>
      <c r="B120" s="2">
        <v>569649.06999999995</v>
      </c>
      <c r="C120" s="99">
        <v>901048.74</v>
      </c>
      <c r="D120" s="2">
        <v>9494.08</v>
      </c>
      <c r="E120" s="2">
        <v>63979.4</v>
      </c>
      <c r="F120" s="2">
        <v>109547.48</v>
      </c>
      <c r="G120" s="2">
        <v>1066.3900000000001</v>
      </c>
      <c r="H120" s="2">
        <v>116695.13</v>
      </c>
      <c r="I120" s="2">
        <v>1681.56</v>
      </c>
      <c r="J120" s="100">
        <f t="shared" si="6"/>
        <v>1139533.3799999999</v>
      </c>
      <c r="K120" s="2">
        <v>1043747.9800000002</v>
      </c>
      <c r="L120" s="3">
        <f t="shared" si="7"/>
        <v>95785.399999999674</v>
      </c>
      <c r="M120" s="101">
        <f t="shared" si="9"/>
        <v>8.4056686430721048E-2</v>
      </c>
      <c r="O120" s="2">
        <v>74313.850000000006</v>
      </c>
      <c r="P120" s="3">
        <f t="shared" si="10"/>
        <v>-1065219.5299999998</v>
      </c>
    </row>
    <row r="121" spans="1:16" x14ac:dyDescent="0.35">
      <c r="A121">
        <v>68400</v>
      </c>
      <c r="B121" s="2">
        <v>22373</v>
      </c>
      <c r="C121" s="99">
        <v>35699.32</v>
      </c>
      <c r="D121" s="2">
        <v>372.86</v>
      </c>
      <c r="E121" s="2">
        <v>867.72</v>
      </c>
      <c r="F121" s="2">
        <v>1485.71</v>
      </c>
      <c r="G121" s="2">
        <v>14.46</v>
      </c>
      <c r="H121" s="2">
        <v>5084.12</v>
      </c>
      <c r="I121" s="2">
        <v>73.239999999999995</v>
      </c>
      <c r="J121" s="100">
        <f t="shared" si="6"/>
        <v>42729.71</v>
      </c>
      <c r="K121" s="2">
        <v>35526.340000000004</v>
      </c>
      <c r="L121" s="3">
        <f t="shared" si="7"/>
        <v>7203.3699999999953</v>
      </c>
      <c r="M121" s="101">
        <f t="shared" si="9"/>
        <v>0.16857989441070384</v>
      </c>
      <c r="O121" s="2">
        <v>2608.2800000000002</v>
      </c>
      <c r="P121" s="3">
        <f t="shared" si="10"/>
        <v>-40121.43</v>
      </c>
    </row>
    <row r="122" spans="1:16" x14ac:dyDescent="0.35">
      <c r="A122">
        <v>68500</v>
      </c>
      <c r="B122" s="2">
        <v>530823.22</v>
      </c>
      <c r="C122" s="99">
        <v>908883.23</v>
      </c>
      <c r="D122" s="2">
        <v>8846.41</v>
      </c>
      <c r="E122" s="2">
        <v>9973.52</v>
      </c>
      <c r="F122" s="2">
        <v>17076.55</v>
      </c>
      <c r="G122" s="2">
        <v>166.21</v>
      </c>
      <c r="H122" s="2">
        <v>87252.27</v>
      </c>
      <c r="I122" s="2">
        <v>1257.2</v>
      </c>
      <c r="J122" s="100">
        <f t="shared" si="6"/>
        <v>1023481.87</v>
      </c>
      <c r="K122" s="2">
        <v>0</v>
      </c>
      <c r="L122" s="3">
        <f t="shared" si="7"/>
        <v>1023481.87</v>
      </c>
      <c r="M122" s="101">
        <f t="shared" si="9"/>
        <v>1</v>
      </c>
      <c r="O122" s="2">
        <v>0</v>
      </c>
      <c r="P122" s="3">
        <f t="shared" si="10"/>
        <v>-1023481.87</v>
      </c>
    </row>
    <row r="123" spans="1:16" x14ac:dyDescent="0.35">
      <c r="A123">
        <v>68600</v>
      </c>
      <c r="B123" s="2">
        <v>59418.64</v>
      </c>
      <c r="C123" s="99">
        <v>100676.63</v>
      </c>
      <c r="D123" s="2">
        <v>979.99</v>
      </c>
      <c r="E123" s="2">
        <v>0</v>
      </c>
      <c r="F123" s="2">
        <v>0</v>
      </c>
      <c r="G123" s="2">
        <v>0</v>
      </c>
      <c r="H123" s="2">
        <v>7097.61</v>
      </c>
      <c r="I123" s="2">
        <v>102.26</v>
      </c>
      <c r="J123" s="100">
        <f t="shared" si="6"/>
        <v>108856.49</v>
      </c>
      <c r="K123" s="2">
        <v>0</v>
      </c>
      <c r="L123" s="3">
        <f t="shared" si="7"/>
        <v>108856.49</v>
      </c>
      <c r="M123" s="101">
        <f t="shared" si="9"/>
        <v>1</v>
      </c>
      <c r="O123" s="2">
        <v>0</v>
      </c>
      <c r="P123" s="3">
        <f t="shared" si="10"/>
        <v>-108856.49</v>
      </c>
    </row>
    <row r="124" spans="1:16" x14ac:dyDescent="0.35">
      <c r="A124">
        <v>70101</v>
      </c>
      <c r="B124" s="2">
        <v>371296.7</v>
      </c>
      <c r="C124" s="99">
        <v>597972.27</v>
      </c>
      <c r="D124" s="2">
        <v>6188.28</v>
      </c>
      <c r="E124" s="2">
        <v>15679.5</v>
      </c>
      <c r="F124" s="2">
        <v>26846.79</v>
      </c>
      <c r="G124" s="2">
        <v>261.36</v>
      </c>
      <c r="H124" s="2">
        <v>0</v>
      </c>
      <c r="I124" s="2">
        <v>0</v>
      </c>
      <c r="J124" s="100">
        <f t="shared" si="6"/>
        <v>631268.70000000007</v>
      </c>
      <c r="K124" s="2">
        <v>574221.69999999995</v>
      </c>
      <c r="L124" s="3">
        <f t="shared" si="7"/>
        <v>57047.000000000116</v>
      </c>
      <c r="M124" s="101">
        <f t="shared" si="9"/>
        <v>9.0368808084418106E-2</v>
      </c>
      <c r="O124" s="2">
        <v>37768.49</v>
      </c>
      <c r="P124" s="3">
        <f t="shared" si="10"/>
        <v>-593500.21000000008</v>
      </c>
    </row>
    <row r="125" spans="1:16" x14ac:dyDescent="0.35">
      <c r="A125">
        <v>70102</v>
      </c>
      <c r="B125" s="2">
        <v>209375.16</v>
      </c>
      <c r="C125" s="99">
        <v>333760.78000000003</v>
      </c>
      <c r="D125" s="2">
        <v>3488.47</v>
      </c>
      <c r="E125" s="2">
        <v>33330.33</v>
      </c>
      <c r="F125" s="2">
        <v>57068.79</v>
      </c>
      <c r="G125" s="2">
        <v>555.48</v>
      </c>
      <c r="H125" s="2">
        <v>0</v>
      </c>
      <c r="I125" s="2">
        <v>0</v>
      </c>
      <c r="J125" s="100">
        <f t="shared" si="6"/>
        <v>394873.51999999996</v>
      </c>
      <c r="K125" s="2">
        <v>369484.73</v>
      </c>
      <c r="L125" s="3">
        <f t="shared" si="7"/>
        <v>25388.789999999979</v>
      </c>
      <c r="M125" s="101">
        <f t="shared" si="9"/>
        <v>6.4296005465243611E-2</v>
      </c>
      <c r="O125" s="2">
        <v>24717.759999999998</v>
      </c>
      <c r="P125" s="3">
        <f t="shared" si="10"/>
        <v>-370155.75999999995</v>
      </c>
    </row>
    <row r="126" spans="1:16" x14ac:dyDescent="0.35">
      <c r="A126">
        <v>70104</v>
      </c>
      <c r="B126" s="2">
        <v>21501.360000000001</v>
      </c>
      <c r="C126" s="99">
        <v>34509.89</v>
      </c>
      <c r="D126" s="2">
        <v>358.36</v>
      </c>
      <c r="E126" s="2">
        <v>683.46</v>
      </c>
      <c r="F126" s="2">
        <v>1170.24</v>
      </c>
      <c r="G126" s="2">
        <v>11.38</v>
      </c>
      <c r="H126" s="2">
        <v>0</v>
      </c>
      <c r="I126" s="2">
        <v>0</v>
      </c>
      <c r="J126" s="100">
        <f t="shared" si="6"/>
        <v>36049.869999999995</v>
      </c>
      <c r="K126" s="2">
        <v>32616.720000000001</v>
      </c>
      <c r="L126" s="3">
        <f t="shared" si="7"/>
        <v>3433.1499999999942</v>
      </c>
      <c r="M126" s="101">
        <f t="shared" si="9"/>
        <v>9.5233353129983392E-2</v>
      </c>
      <c r="O126" s="2">
        <v>2305.1999999999998</v>
      </c>
      <c r="P126" s="3">
        <f t="shared" si="10"/>
        <v>-33744.67</v>
      </c>
    </row>
    <row r="127" spans="1:16" x14ac:dyDescent="0.35">
      <c r="A127">
        <v>70106</v>
      </c>
      <c r="B127" s="2">
        <v>18147.48</v>
      </c>
      <c r="C127" s="99">
        <v>31073.78</v>
      </c>
      <c r="D127" s="2">
        <v>302.5</v>
      </c>
      <c r="E127" s="2">
        <v>0</v>
      </c>
      <c r="F127" s="2">
        <v>0</v>
      </c>
      <c r="G127" s="2">
        <v>0</v>
      </c>
      <c r="H127" s="2">
        <v>0</v>
      </c>
      <c r="I127" s="2">
        <v>0</v>
      </c>
      <c r="J127" s="100">
        <f t="shared" si="6"/>
        <v>31376.28</v>
      </c>
      <c r="K127" s="2">
        <v>28245.15</v>
      </c>
      <c r="L127" s="3">
        <f t="shared" si="7"/>
        <v>3131.1299999999974</v>
      </c>
      <c r="M127" s="101">
        <f t="shared" si="9"/>
        <v>9.9792900879262861E-2</v>
      </c>
      <c r="O127" s="2">
        <v>0</v>
      </c>
      <c r="P127" s="3">
        <f t="shared" si="10"/>
        <v>-31376.28</v>
      </c>
    </row>
    <row r="128" spans="1:16" x14ac:dyDescent="0.35">
      <c r="A128">
        <v>70108</v>
      </c>
      <c r="B128" s="2">
        <v>20064.12</v>
      </c>
      <c r="C128" s="99">
        <v>30860.14</v>
      </c>
      <c r="D128" s="2">
        <v>334.4</v>
      </c>
      <c r="E128" s="2">
        <v>2153.42</v>
      </c>
      <c r="F128" s="2">
        <v>3638.4</v>
      </c>
      <c r="G128" s="2">
        <v>35.89</v>
      </c>
      <c r="H128" s="2">
        <v>0</v>
      </c>
      <c r="I128" s="2">
        <v>0</v>
      </c>
      <c r="J128" s="100">
        <f t="shared" si="6"/>
        <v>34868.83</v>
      </c>
      <c r="K128" s="2">
        <v>40422.6</v>
      </c>
      <c r="L128" s="3">
        <f t="shared" si="7"/>
        <v>-5553.7699999999968</v>
      </c>
      <c r="M128" s="101">
        <f t="shared" si="9"/>
        <v>-0.15927606403770922</v>
      </c>
      <c r="O128" s="2">
        <v>3542.82</v>
      </c>
      <c r="P128" s="3">
        <f t="shared" si="10"/>
        <v>-31326.010000000002</v>
      </c>
    </row>
    <row r="129" spans="1:16" x14ac:dyDescent="0.35">
      <c r="A129">
        <v>70202</v>
      </c>
      <c r="B129" s="2">
        <v>701945.58</v>
      </c>
      <c r="C129" s="99">
        <v>1127602.77</v>
      </c>
      <c r="D129" s="2">
        <v>11699.08</v>
      </c>
      <c r="E129" s="2">
        <v>33743.43</v>
      </c>
      <c r="F129" s="2">
        <v>57776.67</v>
      </c>
      <c r="G129" s="2">
        <v>562.35</v>
      </c>
      <c r="H129" s="2">
        <v>0</v>
      </c>
      <c r="I129" s="2">
        <v>0</v>
      </c>
      <c r="J129" s="100">
        <f t="shared" si="6"/>
        <v>1197640.8700000001</v>
      </c>
      <c r="K129" s="2">
        <v>1113361.55</v>
      </c>
      <c r="L129" s="3">
        <f t="shared" si="7"/>
        <v>84279.320000000065</v>
      </c>
      <c r="M129" s="101">
        <f t="shared" si="9"/>
        <v>7.0371112168207864E-2</v>
      </c>
      <c r="O129" s="2">
        <v>74280.75</v>
      </c>
      <c r="P129" s="3">
        <f t="shared" si="10"/>
        <v>-1123360.1200000001</v>
      </c>
    </row>
    <row r="130" spans="1:16" x14ac:dyDescent="0.35">
      <c r="A130">
        <v>70203</v>
      </c>
      <c r="B130" s="2">
        <v>2244836.58</v>
      </c>
      <c r="C130" s="99">
        <v>3590831.39</v>
      </c>
      <c r="D130" s="2">
        <v>37414.129999999997</v>
      </c>
      <c r="E130" s="2">
        <v>100089.99</v>
      </c>
      <c r="F130" s="2">
        <v>171376.12</v>
      </c>
      <c r="G130" s="2">
        <v>1668.1</v>
      </c>
      <c r="H130" s="2">
        <v>0</v>
      </c>
      <c r="I130" s="2">
        <v>0</v>
      </c>
      <c r="J130" s="100">
        <f t="shared" si="6"/>
        <v>3801289.74</v>
      </c>
      <c r="K130" s="2">
        <v>3536628.06</v>
      </c>
      <c r="L130" s="3">
        <f t="shared" si="7"/>
        <v>264661.68000000017</v>
      </c>
      <c r="M130" s="101">
        <f t="shared" si="9"/>
        <v>6.9624179713278098E-2</v>
      </c>
      <c r="O130" s="2">
        <v>252894.41</v>
      </c>
      <c r="P130" s="3">
        <f t="shared" si="10"/>
        <v>-3548395.33</v>
      </c>
    </row>
    <row r="131" spans="1:16" x14ac:dyDescent="0.35">
      <c r="A131">
        <v>70204</v>
      </c>
      <c r="B131" s="2">
        <v>20487.89</v>
      </c>
      <c r="C131" s="99">
        <v>35079.42</v>
      </c>
      <c r="D131" s="2">
        <v>341.45</v>
      </c>
      <c r="E131" s="2">
        <v>1684.81</v>
      </c>
      <c r="F131" s="2">
        <v>2884.74</v>
      </c>
      <c r="G131" s="2">
        <v>28.09</v>
      </c>
      <c r="H131" s="2">
        <v>0</v>
      </c>
      <c r="I131" s="2">
        <v>0</v>
      </c>
      <c r="J131" s="100">
        <f t="shared" ref="J131:J194" si="11">SUM(C131:I131)-E131</f>
        <v>38333.69999999999</v>
      </c>
      <c r="K131" s="2">
        <v>48115.850000000006</v>
      </c>
      <c r="L131" s="3">
        <f t="shared" ref="L131:L194" si="12">J131-K131</f>
        <v>-9782.150000000016</v>
      </c>
      <c r="M131" s="101">
        <f t="shared" si="9"/>
        <v>-0.25518408084792282</v>
      </c>
      <c r="O131" s="2">
        <v>0</v>
      </c>
      <c r="P131" s="3">
        <f t="shared" si="10"/>
        <v>-38333.69999999999</v>
      </c>
    </row>
    <row r="132" spans="1:16" x14ac:dyDescent="0.35">
      <c r="A132">
        <v>70209</v>
      </c>
      <c r="B132" s="2">
        <v>21485.27</v>
      </c>
      <c r="C132" s="99">
        <v>35353.97</v>
      </c>
      <c r="D132" s="2">
        <v>0</v>
      </c>
      <c r="E132" s="2">
        <v>0</v>
      </c>
      <c r="F132" s="2">
        <v>0</v>
      </c>
      <c r="G132" s="2">
        <v>0</v>
      </c>
      <c r="H132" s="2">
        <v>0</v>
      </c>
      <c r="I132" s="2">
        <v>0</v>
      </c>
      <c r="J132" s="100">
        <f t="shared" si="11"/>
        <v>35353.97</v>
      </c>
      <c r="K132" s="2">
        <v>31389.5</v>
      </c>
      <c r="L132" s="3">
        <f t="shared" si="12"/>
        <v>3964.4700000000012</v>
      </c>
      <c r="M132" s="101">
        <f t="shared" si="9"/>
        <v>0.11213648707627463</v>
      </c>
      <c r="O132" s="2">
        <v>1433.88</v>
      </c>
      <c r="P132" s="3">
        <f t="shared" ref="P132:P163" si="13">O132-J132</f>
        <v>-33920.090000000004</v>
      </c>
    </row>
    <row r="133" spans="1:16" x14ac:dyDescent="0.35">
      <c r="A133">
        <v>70211</v>
      </c>
      <c r="B133" s="2">
        <v>46327.87</v>
      </c>
      <c r="C133" s="99">
        <v>79323.570000000007</v>
      </c>
      <c r="D133" s="2">
        <v>772.13</v>
      </c>
      <c r="E133" s="2">
        <v>0</v>
      </c>
      <c r="F133" s="2">
        <v>0</v>
      </c>
      <c r="G133" s="2">
        <v>0</v>
      </c>
      <c r="H133" s="2">
        <v>0</v>
      </c>
      <c r="I133" s="2">
        <v>0</v>
      </c>
      <c r="J133" s="100">
        <f t="shared" si="11"/>
        <v>80095.700000000012</v>
      </c>
      <c r="K133" s="2">
        <v>73910.45</v>
      </c>
      <c r="L133" s="3">
        <f t="shared" si="12"/>
        <v>6185.2500000000146</v>
      </c>
      <c r="M133" s="101">
        <f t="shared" si="9"/>
        <v>7.7223246691145886E-2</v>
      </c>
      <c r="O133" s="2">
        <v>0</v>
      </c>
      <c r="P133" s="3">
        <f t="shared" si="13"/>
        <v>-80095.700000000012</v>
      </c>
    </row>
    <row r="134" spans="1:16" x14ac:dyDescent="0.35">
      <c r="A134">
        <v>70212</v>
      </c>
      <c r="B134" s="2">
        <v>15842.6</v>
      </c>
      <c r="C134" s="99">
        <v>25356.01</v>
      </c>
      <c r="D134" s="2">
        <v>264.04000000000002</v>
      </c>
      <c r="E134" s="2">
        <v>0</v>
      </c>
      <c r="F134" s="2">
        <v>0</v>
      </c>
      <c r="G134" s="2">
        <v>0</v>
      </c>
      <c r="H134" s="2">
        <v>0</v>
      </c>
      <c r="I134" s="2">
        <v>0</v>
      </c>
      <c r="J134" s="100">
        <f t="shared" si="11"/>
        <v>25620.05</v>
      </c>
      <c r="K134" s="2">
        <v>32057.54</v>
      </c>
      <c r="L134" s="3">
        <f t="shared" si="12"/>
        <v>-6437.4900000000016</v>
      </c>
      <c r="M134" s="101">
        <f t="shared" ref="M134:M197" si="14">IF(J134=0,1,L134/J134)</f>
        <v>-0.25126765950886132</v>
      </c>
      <c r="O134" s="2">
        <v>1770.07</v>
      </c>
      <c r="P134" s="3">
        <f t="shared" si="13"/>
        <v>-23849.98</v>
      </c>
    </row>
    <row r="135" spans="1:16" x14ac:dyDescent="0.35">
      <c r="A135">
        <v>70213</v>
      </c>
      <c r="B135" s="2">
        <v>58554.52</v>
      </c>
      <c r="C135" s="99">
        <v>100258.18</v>
      </c>
      <c r="D135" s="2">
        <v>975.91</v>
      </c>
      <c r="E135" s="2">
        <v>0</v>
      </c>
      <c r="F135" s="2">
        <v>0</v>
      </c>
      <c r="G135" s="2">
        <v>0</v>
      </c>
      <c r="H135" s="2">
        <v>0</v>
      </c>
      <c r="I135" s="2">
        <v>0</v>
      </c>
      <c r="J135" s="100">
        <f t="shared" si="11"/>
        <v>101234.09</v>
      </c>
      <c r="K135" s="2">
        <v>125798.68999999999</v>
      </c>
      <c r="L135" s="3">
        <f t="shared" si="12"/>
        <v>-24564.599999999991</v>
      </c>
      <c r="M135" s="101">
        <f t="shared" si="14"/>
        <v>-0.24265146256562381</v>
      </c>
      <c r="O135" s="2">
        <v>0</v>
      </c>
      <c r="P135" s="3">
        <f t="shared" si="13"/>
        <v>-101234.09</v>
      </c>
    </row>
    <row r="136" spans="1:16" x14ac:dyDescent="0.35">
      <c r="A136">
        <v>70214</v>
      </c>
      <c r="B136" s="2">
        <v>123976.41</v>
      </c>
      <c r="C136" s="99">
        <v>212277</v>
      </c>
      <c r="D136" s="2">
        <v>2066.27</v>
      </c>
      <c r="E136" s="2">
        <v>1891.78</v>
      </c>
      <c r="F136" s="2">
        <v>3239.14</v>
      </c>
      <c r="G136" s="2">
        <v>31.52</v>
      </c>
      <c r="H136" s="2">
        <v>0</v>
      </c>
      <c r="I136" s="2">
        <v>0</v>
      </c>
      <c r="J136" s="100">
        <f t="shared" si="11"/>
        <v>217613.93</v>
      </c>
      <c r="K136" s="2">
        <v>188282.63999999998</v>
      </c>
      <c r="L136" s="3">
        <f t="shared" si="12"/>
        <v>29331.290000000008</v>
      </c>
      <c r="M136" s="101">
        <f t="shared" si="14"/>
        <v>0.13478590272231197</v>
      </c>
      <c r="O136" s="2">
        <v>0</v>
      </c>
      <c r="P136" s="3">
        <f t="shared" si="13"/>
        <v>-217613.93</v>
      </c>
    </row>
    <row r="137" spans="1:16" x14ac:dyDescent="0.35">
      <c r="A137">
        <v>70215</v>
      </c>
      <c r="B137" s="2">
        <v>29329.31</v>
      </c>
      <c r="C137" s="99">
        <v>47333.21</v>
      </c>
      <c r="D137" s="2">
        <v>488.81</v>
      </c>
      <c r="E137" s="2">
        <v>0</v>
      </c>
      <c r="F137" s="2">
        <v>0</v>
      </c>
      <c r="G137" s="2">
        <v>0</v>
      </c>
      <c r="H137" s="2">
        <v>0</v>
      </c>
      <c r="I137" s="2">
        <v>0</v>
      </c>
      <c r="J137" s="100">
        <f t="shared" si="11"/>
        <v>47822.02</v>
      </c>
      <c r="K137" s="2">
        <v>38556.519999999997</v>
      </c>
      <c r="L137" s="3">
        <f t="shared" si="12"/>
        <v>9265.5</v>
      </c>
      <c r="M137" s="101">
        <f t="shared" si="14"/>
        <v>0.19374965758451862</v>
      </c>
      <c r="O137" s="2">
        <v>2884.87</v>
      </c>
      <c r="P137" s="3">
        <f t="shared" si="13"/>
        <v>-44937.149999999994</v>
      </c>
    </row>
    <row r="138" spans="1:16" x14ac:dyDescent="0.35">
      <c r="A138">
        <v>70216</v>
      </c>
      <c r="B138" s="2">
        <v>5087.41</v>
      </c>
      <c r="C138" s="99">
        <v>8435.2000000000007</v>
      </c>
      <c r="D138" s="2">
        <v>0</v>
      </c>
      <c r="E138" s="2">
        <v>0</v>
      </c>
      <c r="F138" s="2">
        <v>0</v>
      </c>
      <c r="G138" s="2">
        <v>0</v>
      </c>
      <c r="H138" s="2">
        <v>0</v>
      </c>
      <c r="I138" s="2">
        <v>0</v>
      </c>
      <c r="J138" s="100">
        <f t="shared" si="11"/>
        <v>8435.2000000000007</v>
      </c>
      <c r="K138" s="2">
        <v>7464.07</v>
      </c>
      <c r="L138" s="3">
        <f t="shared" si="12"/>
        <v>971.13000000000102</v>
      </c>
      <c r="M138" s="101">
        <f t="shared" si="14"/>
        <v>0.11512827200303501</v>
      </c>
      <c r="O138" s="2">
        <v>275.61</v>
      </c>
      <c r="P138" s="3">
        <f t="shared" si="13"/>
        <v>-8159.5900000000011</v>
      </c>
    </row>
    <row r="139" spans="1:16" x14ac:dyDescent="0.35">
      <c r="A139">
        <v>70217</v>
      </c>
      <c r="B139" s="2">
        <v>156620.03</v>
      </c>
      <c r="C139" s="99">
        <v>268168.39</v>
      </c>
      <c r="D139" s="2">
        <v>2610.3000000000002</v>
      </c>
      <c r="E139" s="2">
        <v>818.03</v>
      </c>
      <c r="F139" s="2">
        <v>1400.62</v>
      </c>
      <c r="G139" s="2">
        <v>13.63</v>
      </c>
      <c r="H139" s="2">
        <v>0</v>
      </c>
      <c r="I139" s="2">
        <v>0</v>
      </c>
      <c r="J139" s="100">
        <f t="shared" si="11"/>
        <v>272192.94</v>
      </c>
      <c r="K139" s="2">
        <v>245570.86000000002</v>
      </c>
      <c r="L139" s="3">
        <f t="shared" si="12"/>
        <v>26622.079999999987</v>
      </c>
      <c r="M139" s="101">
        <f t="shared" si="14"/>
        <v>9.7805916641335325E-2</v>
      </c>
      <c r="O139" s="2">
        <v>0</v>
      </c>
      <c r="P139" s="3">
        <f t="shared" si="13"/>
        <v>-272192.94</v>
      </c>
    </row>
    <row r="140" spans="1:16" x14ac:dyDescent="0.35">
      <c r="A140">
        <v>70218</v>
      </c>
      <c r="B140" s="2">
        <v>27707.24</v>
      </c>
      <c r="C140" s="99">
        <v>47444.12</v>
      </c>
      <c r="D140" s="2">
        <v>461.81</v>
      </c>
      <c r="E140" s="2">
        <v>1820.66</v>
      </c>
      <c r="F140" s="2">
        <v>3117.11</v>
      </c>
      <c r="G140" s="2">
        <v>30.34</v>
      </c>
      <c r="H140" s="2">
        <v>0</v>
      </c>
      <c r="I140" s="2">
        <v>0</v>
      </c>
      <c r="J140" s="100">
        <f t="shared" si="11"/>
        <v>51053.38</v>
      </c>
      <c r="K140" s="2">
        <v>44790.8</v>
      </c>
      <c r="L140" s="3">
        <f t="shared" si="12"/>
        <v>6262.5799999999945</v>
      </c>
      <c r="M140" s="101">
        <f t="shared" si="14"/>
        <v>0.12266729450625982</v>
      </c>
      <c r="O140" s="2">
        <v>0</v>
      </c>
      <c r="P140" s="3">
        <f t="shared" si="13"/>
        <v>-51053.38</v>
      </c>
    </row>
    <row r="141" spans="1:16" x14ac:dyDescent="0.35">
      <c r="A141">
        <v>70219</v>
      </c>
      <c r="B141" s="2">
        <v>48935.01</v>
      </c>
      <c r="C141" s="99">
        <v>83787.899999999994</v>
      </c>
      <c r="D141" s="2">
        <v>815.62</v>
      </c>
      <c r="E141" s="2">
        <v>0</v>
      </c>
      <c r="F141" s="2">
        <v>0</v>
      </c>
      <c r="G141" s="2">
        <v>0</v>
      </c>
      <c r="H141" s="2">
        <v>0</v>
      </c>
      <c r="I141" s="2">
        <v>0</v>
      </c>
      <c r="J141" s="100">
        <f t="shared" si="11"/>
        <v>84603.51999999999</v>
      </c>
      <c r="K141" s="2">
        <v>82391.86</v>
      </c>
      <c r="L141" s="3">
        <f t="shared" si="12"/>
        <v>2211.6599999999889</v>
      </c>
      <c r="M141" s="101">
        <f t="shared" si="14"/>
        <v>2.6141465508763576E-2</v>
      </c>
      <c r="O141" s="2">
        <v>0</v>
      </c>
      <c r="P141" s="3">
        <f t="shared" si="13"/>
        <v>-84603.51999999999</v>
      </c>
    </row>
    <row r="142" spans="1:16" x14ac:dyDescent="0.35">
      <c r="A142">
        <v>70220</v>
      </c>
      <c r="B142" s="2">
        <v>63379.98</v>
      </c>
      <c r="C142" s="99">
        <v>100144.3</v>
      </c>
      <c r="D142" s="2">
        <v>1056.4100000000001</v>
      </c>
      <c r="E142" s="2">
        <v>0</v>
      </c>
      <c r="F142" s="2">
        <v>0</v>
      </c>
      <c r="G142" s="2">
        <v>0</v>
      </c>
      <c r="H142" s="2">
        <v>0</v>
      </c>
      <c r="I142" s="2">
        <v>0</v>
      </c>
      <c r="J142" s="100">
        <f t="shared" si="11"/>
        <v>101200.71</v>
      </c>
      <c r="K142" s="2">
        <v>96206.92</v>
      </c>
      <c r="L142" s="3">
        <f t="shared" si="12"/>
        <v>4993.7900000000081</v>
      </c>
      <c r="M142" s="101">
        <f t="shared" si="14"/>
        <v>4.9345404790144334E-2</v>
      </c>
      <c r="O142" s="2">
        <v>8376.2199999999993</v>
      </c>
      <c r="P142" s="3">
        <f t="shared" si="13"/>
        <v>-92824.49</v>
      </c>
    </row>
    <row r="143" spans="1:16" x14ac:dyDescent="0.35">
      <c r="A143">
        <v>70222</v>
      </c>
      <c r="B143" s="2">
        <v>2581.0700000000002</v>
      </c>
      <c r="C143" s="99">
        <v>3885.03</v>
      </c>
      <c r="D143" s="2">
        <v>43.03</v>
      </c>
      <c r="E143" s="2">
        <v>0</v>
      </c>
      <c r="F143" s="2">
        <v>0</v>
      </c>
      <c r="G143" s="2">
        <v>0</v>
      </c>
      <c r="H143" s="2">
        <v>0</v>
      </c>
      <c r="I143" s="2">
        <v>0</v>
      </c>
      <c r="J143" s="100">
        <f t="shared" si="11"/>
        <v>3928.0600000000004</v>
      </c>
      <c r="K143" s="2">
        <v>8250.7100000000009</v>
      </c>
      <c r="L143" s="3">
        <f t="shared" si="12"/>
        <v>-4322.6500000000005</v>
      </c>
      <c r="M143" s="101">
        <f t="shared" si="14"/>
        <v>-1.1004541682153532</v>
      </c>
      <c r="O143" s="2">
        <v>534.36</v>
      </c>
      <c r="P143" s="3">
        <f t="shared" si="13"/>
        <v>-3393.7000000000003</v>
      </c>
    </row>
    <row r="144" spans="1:16" x14ac:dyDescent="0.35">
      <c r="A144">
        <v>70224</v>
      </c>
      <c r="B144" s="2">
        <v>2553.6</v>
      </c>
      <c r="C144" s="99">
        <v>3971.85</v>
      </c>
      <c r="D144" s="2">
        <v>42.57</v>
      </c>
      <c r="E144" s="2">
        <v>0</v>
      </c>
      <c r="F144" s="2">
        <v>0</v>
      </c>
      <c r="G144" s="2">
        <v>0</v>
      </c>
      <c r="H144" s="2">
        <v>0</v>
      </c>
      <c r="I144" s="2">
        <v>0</v>
      </c>
      <c r="J144" s="100">
        <f t="shared" si="11"/>
        <v>4014.42</v>
      </c>
      <c r="K144" s="2">
        <v>3463.42</v>
      </c>
      <c r="L144" s="3">
        <f t="shared" si="12"/>
        <v>551</v>
      </c>
      <c r="M144" s="101">
        <f t="shared" si="14"/>
        <v>0.13725519502194589</v>
      </c>
      <c r="O144" s="2">
        <v>400.62</v>
      </c>
      <c r="P144" s="3">
        <f t="shared" si="13"/>
        <v>-3613.8</v>
      </c>
    </row>
    <row r="145" spans="1:16" x14ac:dyDescent="0.35">
      <c r="A145">
        <v>70301</v>
      </c>
      <c r="B145" s="2">
        <v>98531.96</v>
      </c>
      <c r="C145" s="99">
        <v>152157.73000000001</v>
      </c>
      <c r="D145" s="2">
        <v>1642.23</v>
      </c>
      <c r="E145" s="2">
        <v>5158.71</v>
      </c>
      <c r="F145" s="2">
        <v>8758.82</v>
      </c>
      <c r="G145" s="2">
        <v>85.99</v>
      </c>
      <c r="H145" s="2">
        <v>0</v>
      </c>
      <c r="I145" s="2">
        <v>0</v>
      </c>
      <c r="J145" s="100">
        <f t="shared" si="11"/>
        <v>162644.77000000002</v>
      </c>
      <c r="K145" s="2">
        <v>326073.07999999996</v>
      </c>
      <c r="L145" s="3">
        <f t="shared" si="12"/>
        <v>-163428.30999999994</v>
      </c>
      <c r="M145" s="101">
        <f t="shared" si="14"/>
        <v>-1.0048174927481524</v>
      </c>
      <c r="O145" s="2">
        <v>16636.88</v>
      </c>
      <c r="P145" s="3">
        <f t="shared" si="13"/>
        <v>-146007.89000000001</v>
      </c>
    </row>
    <row r="146" spans="1:16" x14ac:dyDescent="0.35">
      <c r="A146">
        <v>70302</v>
      </c>
      <c r="B146" s="2">
        <v>31647.08</v>
      </c>
      <c r="C146" s="99">
        <v>51157.760000000002</v>
      </c>
      <c r="D146" s="2">
        <v>527.45000000000005</v>
      </c>
      <c r="E146" s="2">
        <v>3960.51</v>
      </c>
      <c r="F146" s="2">
        <v>6781.21</v>
      </c>
      <c r="G146" s="2">
        <v>66</v>
      </c>
      <c r="H146" s="2">
        <v>0</v>
      </c>
      <c r="I146" s="2">
        <v>0</v>
      </c>
      <c r="J146" s="100">
        <f t="shared" si="11"/>
        <v>58532.42</v>
      </c>
      <c r="K146" s="2">
        <v>48345.27</v>
      </c>
      <c r="L146" s="3">
        <f t="shared" si="12"/>
        <v>10187.150000000001</v>
      </c>
      <c r="M146" s="101">
        <f t="shared" si="14"/>
        <v>0.17404286376678091</v>
      </c>
      <c r="O146" s="2">
        <v>3028.77</v>
      </c>
      <c r="P146" s="3">
        <f t="shared" si="13"/>
        <v>-55503.65</v>
      </c>
    </row>
    <row r="147" spans="1:16" x14ac:dyDescent="0.35">
      <c r="A147">
        <v>70303</v>
      </c>
      <c r="B147" s="2">
        <v>53300.27</v>
      </c>
      <c r="C147" s="99">
        <v>85143.57</v>
      </c>
      <c r="D147" s="2">
        <v>888.42</v>
      </c>
      <c r="E147" s="2">
        <v>1512</v>
      </c>
      <c r="F147" s="2">
        <v>2588.92</v>
      </c>
      <c r="G147" s="2">
        <v>25.24</v>
      </c>
      <c r="H147" s="2">
        <v>0</v>
      </c>
      <c r="I147" s="2">
        <v>0</v>
      </c>
      <c r="J147" s="100">
        <f t="shared" si="11"/>
        <v>88646.150000000009</v>
      </c>
      <c r="K147" s="2">
        <v>85064.73</v>
      </c>
      <c r="L147" s="3">
        <f t="shared" si="12"/>
        <v>3581.4200000000128</v>
      </c>
      <c r="M147" s="101">
        <f t="shared" si="14"/>
        <v>4.0401303384298273E-2</v>
      </c>
      <c r="O147" s="2">
        <v>6118.13</v>
      </c>
      <c r="P147" s="3">
        <f t="shared" si="13"/>
        <v>-82528.02</v>
      </c>
    </row>
    <row r="148" spans="1:16" x14ac:dyDescent="0.35">
      <c r="A148">
        <v>70304</v>
      </c>
      <c r="B148" s="2">
        <v>15431.71</v>
      </c>
      <c r="C148" s="99">
        <v>24858.720000000001</v>
      </c>
      <c r="D148" s="2">
        <v>257.18</v>
      </c>
      <c r="E148" s="2">
        <v>790.35</v>
      </c>
      <c r="F148" s="2">
        <v>1353.24</v>
      </c>
      <c r="G148" s="2">
        <v>13.17</v>
      </c>
      <c r="H148" s="2">
        <v>0</v>
      </c>
      <c r="I148" s="2">
        <v>0</v>
      </c>
      <c r="J148" s="100">
        <f t="shared" si="11"/>
        <v>26482.31</v>
      </c>
      <c r="K148" s="2">
        <v>34332.58</v>
      </c>
      <c r="L148" s="3">
        <f t="shared" si="12"/>
        <v>-7850.27</v>
      </c>
      <c r="M148" s="101">
        <f t="shared" si="14"/>
        <v>-0.29643448777693487</v>
      </c>
      <c r="O148" s="2">
        <v>1563.83</v>
      </c>
      <c r="P148" s="3">
        <f t="shared" si="13"/>
        <v>-24918.480000000003</v>
      </c>
    </row>
    <row r="149" spans="1:16" x14ac:dyDescent="0.35">
      <c r="A149">
        <v>70305</v>
      </c>
      <c r="B149" s="2">
        <v>25158.85</v>
      </c>
      <c r="C149" s="99">
        <v>40011.370000000003</v>
      </c>
      <c r="D149" s="2">
        <v>0</v>
      </c>
      <c r="E149" s="2">
        <v>0</v>
      </c>
      <c r="F149" s="2">
        <v>0</v>
      </c>
      <c r="G149" s="2">
        <v>0</v>
      </c>
      <c r="H149" s="2">
        <v>0</v>
      </c>
      <c r="I149" s="2">
        <v>0</v>
      </c>
      <c r="J149" s="100">
        <f t="shared" si="11"/>
        <v>40011.370000000003</v>
      </c>
      <c r="K149" s="2">
        <v>42386.23</v>
      </c>
      <c r="L149" s="3">
        <f t="shared" si="12"/>
        <v>-2374.8600000000006</v>
      </c>
      <c r="M149" s="101">
        <f t="shared" si="14"/>
        <v>-5.935462844686399E-2</v>
      </c>
      <c r="O149" s="2">
        <v>3065.61</v>
      </c>
      <c r="P149" s="3">
        <f t="shared" si="13"/>
        <v>-36945.760000000002</v>
      </c>
    </row>
    <row r="150" spans="1:16" x14ac:dyDescent="0.35">
      <c r="A150">
        <v>70401</v>
      </c>
      <c r="B150" s="2">
        <v>99688.95</v>
      </c>
      <c r="C150" s="99">
        <v>159400.56</v>
      </c>
      <c r="D150" s="2">
        <v>1661.46</v>
      </c>
      <c r="E150" s="2">
        <v>9337.06</v>
      </c>
      <c r="F150" s="2">
        <v>15987.43</v>
      </c>
      <c r="G150" s="2">
        <v>155.68</v>
      </c>
      <c r="H150" s="2">
        <v>0</v>
      </c>
      <c r="I150" s="2">
        <v>0</v>
      </c>
      <c r="J150" s="100">
        <f t="shared" si="11"/>
        <v>177205.12999999998</v>
      </c>
      <c r="K150" s="2">
        <v>147570.5</v>
      </c>
      <c r="L150" s="3">
        <f t="shared" si="12"/>
        <v>29634.629999999976</v>
      </c>
      <c r="M150" s="101">
        <f t="shared" si="14"/>
        <v>0.16723347681864503</v>
      </c>
      <c r="O150" s="2">
        <v>11289.46</v>
      </c>
      <c r="P150" s="3">
        <f t="shared" si="13"/>
        <v>-165915.66999999998</v>
      </c>
    </row>
    <row r="151" spans="1:16" x14ac:dyDescent="0.35">
      <c r="A151">
        <v>70402</v>
      </c>
      <c r="B151" s="2">
        <v>2308267.29</v>
      </c>
      <c r="C151" s="99">
        <v>3726311.38</v>
      </c>
      <c r="D151" s="2">
        <v>38471.67</v>
      </c>
      <c r="E151" s="2">
        <v>146286.9</v>
      </c>
      <c r="F151" s="2">
        <v>250508.64</v>
      </c>
      <c r="G151" s="2">
        <v>2438.0300000000002</v>
      </c>
      <c r="H151" s="2">
        <v>0</v>
      </c>
      <c r="I151" s="2">
        <v>0</v>
      </c>
      <c r="J151" s="100">
        <f t="shared" si="11"/>
        <v>4017729.7199999997</v>
      </c>
      <c r="K151" s="2">
        <v>3543881.6099999994</v>
      </c>
      <c r="L151" s="3">
        <f t="shared" si="12"/>
        <v>473848.11000000034</v>
      </c>
      <c r="M151" s="101">
        <f t="shared" si="14"/>
        <v>0.11793926994173226</v>
      </c>
      <c r="O151" s="2">
        <v>225913.14</v>
      </c>
      <c r="P151" s="3">
        <f t="shared" si="13"/>
        <v>-3791816.5799999996</v>
      </c>
    </row>
    <row r="152" spans="1:16" x14ac:dyDescent="0.35">
      <c r="A152">
        <v>70403</v>
      </c>
      <c r="B152" s="2">
        <v>221205</v>
      </c>
      <c r="C152" s="99">
        <v>354879.1</v>
      </c>
      <c r="D152" s="2">
        <v>3686.85</v>
      </c>
      <c r="E152" s="2">
        <v>19834.61</v>
      </c>
      <c r="F152" s="2">
        <v>33961.24</v>
      </c>
      <c r="G152" s="2">
        <v>330.56</v>
      </c>
      <c r="H152" s="2">
        <v>0</v>
      </c>
      <c r="I152" s="2">
        <v>0</v>
      </c>
      <c r="J152" s="100">
        <f t="shared" si="11"/>
        <v>392857.74999999994</v>
      </c>
      <c r="K152" s="2">
        <v>363336.81999999995</v>
      </c>
      <c r="L152" s="3">
        <f t="shared" si="12"/>
        <v>29520.929999999993</v>
      </c>
      <c r="M152" s="101">
        <f t="shared" si="14"/>
        <v>7.5144069322801946E-2</v>
      </c>
      <c r="O152" s="2">
        <v>23855.200000000001</v>
      </c>
      <c r="P152" s="3">
        <f t="shared" si="13"/>
        <v>-369002.54999999993</v>
      </c>
    </row>
    <row r="153" spans="1:16" x14ac:dyDescent="0.35">
      <c r="A153">
        <v>70404</v>
      </c>
      <c r="B153" s="2">
        <v>59566.51</v>
      </c>
      <c r="C153" s="99">
        <v>93797.63</v>
      </c>
      <c r="D153" s="2">
        <v>0</v>
      </c>
      <c r="E153" s="2">
        <v>8936.2999999999993</v>
      </c>
      <c r="F153" s="2">
        <v>15300.95</v>
      </c>
      <c r="G153" s="2">
        <v>0</v>
      </c>
      <c r="H153" s="2">
        <v>0</v>
      </c>
      <c r="I153" s="2">
        <v>0</v>
      </c>
      <c r="J153" s="100">
        <f t="shared" si="11"/>
        <v>109098.58</v>
      </c>
      <c r="K153" s="2">
        <v>106693.13</v>
      </c>
      <c r="L153" s="3">
        <f t="shared" si="12"/>
        <v>2405.4499999999971</v>
      </c>
      <c r="M153" s="101">
        <f t="shared" si="14"/>
        <v>2.2048407962780056E-2</v>
      </c>
      <c r="O153" s="2">
        <v>8193.2000000000007</v>
      </c>
      <c r="P153" s="3">
        <f t="shared" si="13"/>
        <v>-100905.38</v>
      </c>
    </row>
    <row r="154" spans="1:16" x14ac:dyDescent="0.35">
      <c r="A154">
        <v>70405</v>
      </c>
      <c r="B154" s="2">
        <v>115052.42</v>
      </c>
      <c r="C154" s="99">
        <v>184441.76</v>
      </c>
      <c r="D154" s="2">
        <v>1917.51</v>
      </c>
      <c r="E154" s="2">
        <v>2063.69</v>
      </c>
      <c r="F154" s="2">
        <v>3533.43</v>
      </c>
      <c r="G154" s="2">
        <v>34.409999999999997</v>
      </c>
      <c r="H154" s="2">
        <v>0</v>
      </c>
      <c r="I154" s="2">
        <v>0</v>
      </c>
      <c r="J154" s="100">
        <f t="shared" si="11"/>
        <v>189927.11000000002</v>
      </c>
      <c r="K154" s="2">
        <v>162479.81999999998</v>
      </c>
      <c r="L154" s="3">
        <f t="shared" si="12"/>
        <v>27447.290000000037</v>
      </c>
      <c r="M154" s="101">
        <f t="shared" si="14"/>
        <v>0.14451486151713694</v>
      </c>
      <c r="O154" s="2">
        <v>12552.05</v>
      </c>
      <c r="P154" s="3">
        <f t="shared" si="13"/>
        <v>-177375.06000000003</v>
      </c>
    </row>
    <row r="155" spans="1:16" x14ac:dyDescent="0.35">
      <c r="A155">
        <v>70406</v>
      </c>
      <c r="B155" s="2">
        <v>31352.45</v>
      </c>
      <c r="C155" s="99">
        <v>47616.800000000003</v>
      </c>
      <c r="D155" s="2">
        <v>0</v>
      </c>
      <c r="E155" s="2">
        <v>0</v>
      </c>
      <c r="F155" s="2">
        <v>0</v>
      </c>
      <c r="G155" s="2">
        <v>0</v>
      </c>
      <c r="H155" s="2">
        <v>0</v>
      </c>
      <c r="I155" s="2">
        <v>0</v>
      </c>
      <c r="J155" s="100">
        <f t="shared" si="11"/>
        <v>47616.800000000003</v>
      </c>
      <c r="K155" s="2">
        <v>14787.6</v>
      </c>
      <c r="L155" s="3">
        <f t="shared" si="12"/>
        <v>32829.200000000004</v>
      </c>
      <c r="M155" s="101">
        <f t="shared" si="14"/>
        <v>0.68944574183901486</v>
      </c>
      <c r="O155" s="2">
        <v>1418.48</v>
      </c>
      <c r="P155" s="3">
        <f t="shared" si="13"/>
        <v>-46198.32</v>
      </c>
    </row>
    <row r="156" spans="1:16" x14ac:dyDescent="0.35">
      <c r="A156">
        <v>70407</v>
      </c>
      <c r="B156" s="2">
        <v>61063.33</v>
      </c>
      <c r="C156" s="99">
        <v>97317.83</v>
      </c>
      <c r="D156" s="2">
        <v>1017.71</v>
      </c>
      <c r="E156" s="2">
        <v>2582.21</v>
      </c>
      <c r="F156" s="2">
        <v>4421.32</v>
      </c>
      <c r="G156" s="2">
        <v>43.04</v>
      </c>
      <c r="H156" s="2">
        <v>0</v>
      </c>
      <c r="I156" s="2">
        <v>0</v>
      </c>
      <c r="J156" s="100">
        <f t="shared" si="11"/>
        <v>102799.9</v>
      </c>
      <c r="K156" s="2">
        <v>103961.94</v>
      </c>
      <c r="L156" s="3">
        <f t="shared" si="12"/>
        <v>-1162.0400000000081</v>
      </c>
      <c r="M156" s="101">
        <f t="shared" si="14"/>
        <v>-1.1303902046597401E-2</v>
      </c>
      <c r="O156" s="2">
        <v>7235.12</v>
      </c>
      <c r="P156" s="3">
        <f t="shared" si="13"/>
        <v>-95564.78</v>
      </c>
    </row>
    <row r="157" spans="1:16" x14ac:dyDescent="0.35">
      <c r="A157">
        <v>70411</v>
      </c>
      <c r="B157" s="2">
        <v>41938.93</v>
      </c>
      <c r="C157" s="99">
        <v>71808.679999999993</v>
      </c>
      <c r="D157" s="2">
        <v>699.02</v>
      </c>
      <c r="E157" s="2">
        <v>312.97000000000003</v>
      </c>
      <c r="F157" s="2">
        <v>535.87</v>
      </c>
      <c r="G157" s="2">
        <v>5.23</v>
      </c>
      <c r="H157" s="2">
        <v>0</v>
      </c>
      <c r="I157" s="2">
        <v>0</v>
      </c>
      <c r="J157" s="100">
        <f t="shared" si="11"/>
        <v>73048.799999999988</v>
      </c>
      <c r="K157" s="2">
        <v>69126.8</v>
      </c>
      <c r="L157" s="3">
        <f t="shared" si="12"/>
        <v>3921.9999999999854</v>
      </c>
      <c r="M157" s="101">
        <f t="shared" si="14"/>
        <v>5.3690135909145474E-2</v>
      </c>
      <c r="O157" s="2">
        <v>0</v>
      </c>
      <c r="P157" s="3">
        <f t="shared" si="13"/>
        <v>-73048.799999999988</v>
      </c>
    </row>
    <row r="158" spans="1:16" x14ac:dyDescent="0.35">
      <c r="A158">
        <v>70412</v>
      </c>
      <c r="B158" s="2">
        <v>26842.74</v>
      </c>
      <c r="C158" s="99">
        <v>45960.95</v>
      </c>
      <c r="D158" s="2">
        <v>0</v>
      </c>
      <c r="E158" s="2">
        <v>5031.8999999999996</v>
      </c>
      <c r="F158" s="2">
        <v>8615.61</v>
      </c>
      <c r="G158" s="2">
        <v>0</v>
      </c>
      <c r="H158" s="2">
        <v>0</v>
      </c>
      <c r="I158" s="2">
        <v>0</v>
      </c>
      <c r="J158" s="100">
        <f t="shared" si="11"/>
        <v>54576.56</v>
      </c>
      <c r="K158" s="2">
        <v>49399.409999999996</v>
      </c>
      <c r="L158" s="3">
        <f t="shared" si="12"/>
        <v>5177.1500000000015</v>
      </c>
      <c r="M158" s="101">
        <f t="shared" si="14"/>
        <v>9.4860320987618152E-2</v>
      </c>
      <c r="O158" s="2">
        <v>0</v>
      </c>
      <c r="P158" s="3">
        <f t="shared" si="13"/>
        <v>-54576.56</v>
      </c>
    </row>
    <row r="159" spans="1:16" x14ac:dyDescent="0.35">
      <c r="A159">
        <v>70413</v>
      </c>
      <c r="B159" s="2">
        <v>7410.58</v>
      </c>
      <c r="C159" s="99">
        <v>11502.84</v>
      </c>
      <c r="D159" s="2">
        <v>0</v>
      </c>
      <c r="E159" s="2">
        <v>0</v>
      </c>
      <c r="F159" s="2">
        <v>0</v>
      </c>
      <c r="G159" s="2">
        <v>0</v>
      </c>
      <c r="H159" s="2">
        <v>0</v>
      </c>
      <c r="I159" s="2">
        <v>0</v>
      </c>
      <c r="J159" s="100">
        <f t="shared" si="11"/>
        <v>11502.84</v>
      </c>
      <c r="K159" s="2">
        <v>9925.81</v>
      </c>
      <c r="L159" s="3">
        <f t="shared" si="12"/>
        <v>1577.0300000000007</v>
      </c>
      <c r="M159" s="101">
        <f t="shared" si="14"/>
        <v>0.13709918594016787</v>
      </c>
      <c r="O159" s="2">
        <v>1186.5899999999999</v>
      </c>
      <c r="P159" s="3">
        <f t="shared" si="13"/>
        <v>-10316.25</v>
      </c>
    </row>
    <row r="160" spans="1:16" x14ac:dyDescent="0.35">
      <c r="A160">
        <v>70414</v>
      </c>
      <c r="B160" s="2">
        <v>26758.560000000001</v>
      </c>
      <c r="C160" s="99">
        <v>45816.61</v>
      </c>
      <c r="D160" s="2">
        <v>0</v>
      </c>
      <c r="E160" s="2">
        <v>0</v>
      </c>
      <c r="F160" s="2">
        <v>0</v>
      </c>
      <c r="G160" s="2">
        <v>0</v>
      </c>
      <c r="H160" s="2">
        <v>0</v>
      </c>
      <c r="I160" s="2">
        <v>0</v>
      </c>
      <c r="J160" s="100">
        <f t="shared" si="11"/>
        <v>45816.61</v>
      </c>
      <c r="K160" s="2">
        <v>40995.879999999997</v>
      </c>
      <c r="L160" s="3">
        <f t="shared" si="12"/>
        <v>4820.7300000000032</v>
      </c>
      <c r="M160" s="101">
        <f t="shared" si="14"/>
        <v>0.10521795479848908</v>
      </c>
      <c r="O160" s="2">
        <v>0</v>
      </c>
      <c r="P160" s="3">
        <f t="shared" si="13"/>
        <v>-45816.61</v>
      </c>
    </row>
    <row r="161" spans="1:16" x14ac:dyDescent="0.35">
      <c r="A161">
        <v>70415</v>
      </c>
      <c r="B161" s="2">
        <v>27908.62</v>
      </c>
      <c r="C161" s="99">
        <v>47774.62</v>
      </c>
      <c r="D161" s="2">
        <v>0</v>
      </c>
      <c r="E161" s="2">
        <v>0</v>
      </c>
      <c r="F161" s="2">
        <v>0</v>
      </c>
      <c r="G161" s="2">
        <v>0</v>
      </c>
      <c r="H161" s="2">
        <v>0</v>
      </c>
      <c r="I161" s="2">
        <v>0</v>
      </c>
      <c r="J161" s="100">
        <f t="shared" si="11"/>
        <v>47774.62</v>
      </c>
      <c r="K161" s="2">
        <v>40306.050000000003</v>
      </c>
      <c r="L161" s="3">
        <f t="shared" si="12"/>
        <v>7468.57</v>
      </c>
      <c r="M161" s="101">
        <f t="shared" si="14"/>
        <v>0.15632923924878941</v>
      </c>
      <c r="O161" s="2">
        <v>0</v>
      </c>
      <c r="P161" s="3">
        <f t="shared" si="13"/>
        <v>-47774.62</v>
      </c>
    </row>
    <row r="162" spans="1:16" x14ac:dyDescent="0.35">
      <c r="A162">
        <v>70416</v>
      </c>
      <c r="B162" s="2">
        <v>5129.68</v>
      </c>
      <c r="C162" s="99">
        <v>7200</v>
      </c>
      <c r="D162" s="2">
        <v>0</v>
      </c>
      <c r="E162" s="2">
        <v>0</v>
      </c>
      <c r="F162" s="2">
        <v>0</v>
      </c>
      <c r="G162" s="2">
        <v>0</v>
      </c>
      <c r="H162" s="2">
        <v>0</v>
      </c>
      <c r="I162" s="2">
        <v>0</v>
      </c>
      <c r="J162" s="100">
        <f t="shared" si="11"/>
        <v>7200</v>
      </c>
      <c r="K162" s="2">
        <v>3535.12</v>
      </c>
      <c r="L162" s="3">
        <f t="shared" si="12"/>
        <v>3664.88</v>
      </c>
      <c r="M162" s="101">
        <f t="shared" si="14"/>
        <v>0.50901111111111108</v>
      </c>
      <c r="O162" s="2">
        <v>1583.05</v>
      </c>
      <c r="P162" s="3">
        <f t="shared" si="13"/>
        <v>-5616.95</v>
      </c>
    </row>
    <row r="163" spans="1:16" x14ac:dyDescent="0.35">
      <c r="A163">
        <v>70417</v>
      </c>
      <c r="B163" s="2">
        <v>519353.25</v>
      </c>
      <c r="C163" s="99">
        <v>839373.02</v>
      </c>
      <c r="D163" s="2">
        <v>8655.85</v>
      </c>
      <c r="E163" s="2">
        <v>5744.92</v>
      </c>
      <c r="F163" s="2">
        <v>9836.4699999999993</v>
      </c>
      <c r="G163" s="2">
        <v>95.76</v>
      </c>
      <c r="H163" s="2">
        <v>0</v>
      </c>
      <c r="I163" s="2">
        <v>0</v>
      </c>
      <c r="J163" s="100">
        <f t="shared" si="11"/>
        <v>857961.1</v>
      </c>
      <c r="K163" s="2">
        <v>789981.36999999988</v>
      </c>
      <c r="L163" s="3">
        <f t="shared" si="12"/>
        <v>67979.730000000098</v>
      </c>
      <c r="M163" s="101">
        <f t="shared" si="14"/>
        <v>7.9234046858301738E-2</v>
      </c>
      <c r="O163" s="2">
        <v>49875.12</v>
      </c>
      <c r="P163" s="3">
        <f t="shared" si="13"/>
        <v>-808085.98</v>
      </c>
    </row>
    <row r="164" spans="1:16" x14ac:dyDescent="0.35">
      <c r="A164">
        <v>70418</v>
      </c>
      <c r="B164" s="2">
        <v>35378.61</v>
      </c>
      <c r="C164" s="99">
        <v>60574.97</v>
      </c>
      <c r="D164" s="2">
        <v>589.65</v>
      </c>
      <c r="E164" s="2">
        <v>0</v>
      </c>
      <c r="F164" s="2">
        <v>0</v>
      </c>
      <c r="G164" s="2">
        <v>0</v>
      </c>
      <c r="H164" s="2">
        <v>0</v>
      </c>
      <c r="I164" s="2">
        <v>0</v>
      </c>
      <c r="J164" s="100">
        <f t="shared" si="11"/>
        <v>61164.62</v>
      </c>
      <c r="K164" s="2">
        <v>52624.36</v>
      </c>
      <c r="L164" s="3">
        <f t="shared" si="12"/>
        <v>8540.260000000002</v>
      </c>
      <c r="M164" s="101">
        <f t="shared" si="14"/>
        <v>0.13962745129455562</v>
      </c>
      <c r="O164" s="2">
        <v>0</v>
      </c>
      <c r="P164" s="3">
        <f t="shared" ref="P164:P174" si="15">O164-J164</f>
        <v>-61164.62</v>
      </c>
    </row>
    <row r="165" spans="1:16" x14ac:dyDescent="0.35">
      <c r="A165">
        <v>70419</v>
      </c>
      <c r="B165" s="2">
        <v>25871.4</v>
      </c>
      <c r="C165" s="99">
        <v>44297.62</v>
      </c>
      <c r="D165" s="2">
        <v>0</v>
      </c>
      <c r="E165" s="2">
        <v>0</v>
      </c>
      <c r="F165" s="2">
        <v>0</v>
      </c>
      <c r="G165" s="2">
        <v>0</v>
      </c>
      <c r="H165" s="2">
        <v>0</v>
      </c>
      <c r="I165" s="2">
        <v>0</v>
      </c>
      <c r="J165" s="100">
        <f t="shared" si="11"/>
        <v>44297.62</v>
      </c>
      <c r="K165" s="2">
        <v>28044.92</v>
      </c>
      <c r="L165" s="3">
        <f t="shared" si="12"/>
        <v>16252.700000000004</v>
      </c>
      <c r="M165" s="101">
        <f t="shared" si="14"/>
        <v>0.36689781527766058</v>
      </c>
      <c r="O165" s="2">
        <v>0</v>
      </c>
      <c r="P165" s="3">
        <f t="shared" si="15"/>
        <v>-44297.62</v>
      </c>
    </row>
    <row r="166" spans="1:16" x14ac:dyDescent="0.35">
      <c r="A166">
        <v>70420</v>
      </c>
      <c r="B166" s="2">
        <v>53439.1</v>
      </c>
      <c r="C166" s="99">
        <v>84382.81</v>
      </c>
      <c r="D166" s="2">
        <v>890.73</v>
      </c>
      <c r="E166" s="2">
        <v>4064.29</v>
      </c>
      <c r="F166" s="2">
        <v>6959.29</v>
      </c>
      <c r="G166" s="2">
        <v>67.739999999999995</v>
      </c>
      <c r="H166" s="2">
        <v>0</v>
      </c>
      <c r="I166" s="2">
        <v>0</v>
      </c>
      <c r="J166" s="100">
        <f t="shared" si="11"/>
        <v>92300.569999999992</v>
      </c>
      <c r="K166" s="2">
        <v>83096.849999999991</v>
      </c>
      <c r="L166" s="3">
        <f t="shared" si="12"/>
        <v>9203.7200000000012</v>
      </c>
      <c r="M166" s="101">
        <f t="shared" si="14"/>
        <v>9.9714660483678511E-2</v>
      </c>
      <c r="O166" s="2">
        <v>7116.39</v>
      </c>
      <c r="P166" s="3">
        <f t="shared" si="15"/>
        <v>-85184.18</v>
      </c>
    </row>
    <row r="167" spans="1:16" x14ac:dyDescent="0.35">
      <c r="A167">
        <v>70422</v>
      </c>
      <c r="B167" s="2">
        <v>54618.559999999998</v>
      </c>
      <c r="C167" s="99">
        <v>93519.06</v>
      </c>
      <c r="D167" s="2">
        <v>910.31</v>
      </c>
      <c r="E167" s="2">
        <v>0</v>
      </c>
      <c r="F167" s="2">
        <v>0</v>
      </c>
      <c r="G167" s="2">
        <v>0</v>
      </c>
      <c r="H167" s="2">
        <v>0</v>
      </c>
      <c r="I167" s="2">
        <v>0</v>
      </c>
      <c r="J167" s="100">
        <f t="shared" si="11"/>
        <v>94429.37</v>
      </c>
      <c r="K167" s="2">
        <v>83260.820000000007</v>
      </c>
      <c r="L167" s="3">
        <f t="shared" si="12"/>
        <v>11168.549999999988</v>
      </c>
      <c r="M167" s="101">
        <f t="shared" si="14"/>
        <v>0.11827411323404984</v>
      </c>
      <c r="O167" s="2">
        <v>0</v>
      </c>
      <c r="P167" s="3">
        <f t="shared" si="15"/>
        <v>-94429.37</v>
      </c>
    </row>
    <row r="168" spans="1:16" x14ac:dyDescent="0.35">
      <c r="A168">
        <v>70423</v>
      </c>
      <c r="B168" s="2">
        <v>111585.44</v>
      </c>
      <c r="C168" s="99">
        <v>191059.15</v>
      </c>
      <c r="D168" s="2">
        <v>1859.78</v>
      </c>
      <c r="E168" s="2">
        <v>16387.34</v>
      </c>
      <c r="F168" s="2">
        <v>28058.75</v>
      </c>
      <c r="G168" s="2">
        <v>273.12</v>
      </c>
      <c r="H168" s="2">
        <v>0</v>
      </c>
      <c r="I168" s="2">
        <v>0</v>
      </c>
      <c r="J168" s="100">
        <f t="shared" si="11"/>
        <v>221250.8</v>
      </c>
      <c r="K168" s="2">
        <v>196148.00999999998</v>
      </c>
      <c r="L168" s="3">
        <f t="shared" si="12"/>
        <v>25102.790000000008</v>
      </c>
      <c r="M168" s="101">
        <f t="shared" si="14"/>
        <v>0.11345852760758383</v>
      </c>
      <c r="O168" s="2">
        <v>0</v>
      </c>
      <c r="P168" s="3">
        <f t="shared" si="15"/>
        <v>-221250.8</v>
      </c>
    </row>
    <row r="169" spans="1:16" x14ac:dyDescent="0.35">
      <c r="A169">
        <v>70424</v>
      </c>
      <c r="B169" s="2">
        <v>118100.22</v>
      </c>
      <c r="C169" s="99">
        <v>202213.26</v>
      </c>
      <c r="D169" s="2">
        <v>1968.33</v>
      </c>
      <c r="E169" s="2">
        <v>0</v>
      </c>
      <c r="F169" s="2">
        <v>0</v>
      </c>
      <c r="G169" s="2">
        <v>0</v>
      </c>
      <c r="H169" s="2">
        <v>0</v>
      </c>
      <c r="I169" s="2">
        <v>0</v>
      </c>
      <c r="J169" s="100">
        <f t="shared" si="11"/>
        <v>204181.59</v>
      </c>
      <c r="K169" s="2">
        <v>190649.53</v>
      </c>
      <c r="L169" s="3">
        <f t="shared" si="12"/>
        <v>13532.059999999998</v>
      </c>
      <c r="M169" s="101">
        <f t="shared" si="14"/>
        <v>6.6274633281090609E-2</v>
      </c>
      <c r="O169" s="2">
        <v>0</v>
      </c>
      <c r="P169" s="3">
        <f t="shared" si="15"/>
        <v>-204181.59</v>
      </c>
    </row>
    <row r="170" spans="1:16" x14ac:dyDescent="0.35">
      <c r="A170">
        <v>70426</v>
      </c>
      <c r="B170" s="2">
        <v>806.83</v>
      </c>
      <c r="C170" s="99">
        <v>1381.47</v>
      </c>
      <c r="D170" s="2">
        <v>0</v>
      </c>
      <c r="E170" s="2">
        <v>0</v>
      </c>
      <c r="F170" s="2">
        <v>0</v>
      </c>
      <c r="G170" s="2">
        <v>0</v>
      </c>
      <c r="H170" s="2">
        <v>0</v>
      </c>
      <c r="I170" s="2">
        <v>0</v>
      </c>
      <c r="J170" s="100">
        <f t="shared" si="11"/>
        <v>1381.47</v>
      </c>
      <c r="K170" s="2">
        <v>0</v>
      </c>
      <c r="L170" s="3">
        <f t="shared" si="12"/>
        <v>1381.47</v>
      </c>
      <c r="M170" s="101">
        <f t="shared" si="14"/>
        <v>1</v>
      </c>
      <c r="O170" s="2">
        <v>0</v>
      </c>
      <c r="P170" s="3">
        <f t="shared" si="15"/>
        <v>-1381.47</v>
      </c>
    </row>
    <row r="171" spans="1:16" x14ac:dyDescent="0.35">
      <c r="A171">
        <v>70501</v>
      </c>
      <c r="B171" s="2">
        <v>156569.34</v>
      </c>
      <c r="C171" s="99">
        <v>251912.94</v>
      </c>
      <c r="D171" s="2">
        <v>2609.4499999999998</v>
      </c>
      <c r="E171" s="2">
        <v>25856.52</v>
      </c>
      <c r="F171" s="2">
        <v>44272.03</v>
      </c>
      <c r="G171" s="2">
        <v>430.96</v>
      </c>
      <c r="H171" s="2">
        <v>0</v>
      </c>
      <c r="I171" s="2">
        <v>0</v>
      </c>
      <c r="J171" s="100">
        <f t="shared" si="11"/>
        <v>299225.38000000006</v>
      </c>
      <c r="K171" s="2">
        <v>239498.84</v>
      </c>
      <c r="L171" s="3">
        <f t="shared" si="12"/>
        <v>59726.540000000066</v>
      </c>
      <c r="M171" s="101">
        <f t="shared" si="14"/>
        <v>0.19960385713270731</v>
      </c>
      <c r="O171" s="2">
        <v>16167.16</v>
      </c>
      <c r="P171" s="3">
        <f t="shared" si="15"/>
        <v>-283058.22000000009</v>
      </c>
    </row>
    <row r="172" spans="1:16" x14ac:dyDescent="0.35">
      <c r="A172">
        <v>70502</v>
      </c>
      <c r="B172" s="2">
        <v>28379.07</v>
      </c>
      <c r="C172" s="99">
        <v>45421.21</v>
      </c>
      <c r="D172" s="2">
        <v>472.97</v>
      </c>
      <c r="E172" s="2">
        <v>0</v>
      </c>
      <c r="F172" s="2">
        <v>0</v>
      </c>
      <c r="G172" s="2">
        <v>0</v>
      </c>
      <c r="H172" s="2">
        <v>0</v>
      </c>
      <c r="I172" s="2">
        <v>0</v>
      </c>
      <c r="J172" s="100">
        <f t="shared" si="11"/>
        <v>45894.18</v>
      </c>
      <c r="K172" s="2">
        <v>45531.69</v>
      </c>
      <c r="L172" s="3">
        <f t="shared" si="12"/>
        <v>362.48999999999796</v>
      </c>
      <c r="M172" s="101">
        <f t="shared" si="14"/>
        <v>7.898387115751887E-3</v>
      </c>
      <c r="O172" s="2">
        <v>3165.49</v>
      </c>
      <c r="P172" s="3">
        <f t="shared" si="15"/>
        <v>-42728.69</v>
      </c>
    </row>
    <row r="173" spans="1:16" x14ac:dyDescent="0.35">
      <c r="A173">
        <v>70503</v>
      </c>
      <c r="B173" s="2">
        <v>83083.12</v>
      </c>
      <c r="C173" s="99">
        <v>139465.93</v>
      </c>
      <c r="D173" s="2">
        <v>1384.77</v>
      </c>
      <c r="E173" s="2">
        <v>1496.7</v>
      </c>
      <c r="F173" s="2">
        <v>2562.73</v>
      </c>
      <c r="G173" s="2">
        <v>24.95</v>
      </c>
      <c r="H173" s="2">
        <v>0</v>
      </c>
      <c r="I173" s="2">
        <v>0</v>
      </c>
      <c r="J173" s="100">
        <f t="shared" si="11"/>
        <v>143438.38</v>
      </c>
      <c r="K173" s="2">
        <v>142325.79999999999</v>
      </c>
      <c r="L173" s="3">
        <f t="shared" si="12"/>
        <v>1112.5800000000163</v>
      </c>
      <c r="M173" s="101">
        <f t="shared" si="14"/>
        <v>7.7565014328802116E-3</v>
      </c>
      <c r="O173" s="2">
        <v>2790.51</v>
      </c>
      <c r="P173" s="3">
        <f t="shared" si="15"/>
        <v>-140647.87</v>
      </c>
    </row>
    <row r="174" spans="1:16" x14ac:dyDescent="0.35">
      <c r="A174">
        <v>70504</v>
      </c>
      <c r="B174" s="2">
        <v>50955.03</v>
      </c>
      <c r="C174" s="99">
        <v>81437.78</v>
      </c>
      <c r="D174" s="2">
        <v>849.22</v>
      </c>
      <c r="E174" s="2">
        <v>6647.72</v>
      </c>
      <c r="F174" s="2">
        <v>11382.38</v>
      </c>
      <c r="G174" s="2">
        <v>110.8</v>
      </c>
      <c r="H174" s="2">
        <v>0</v>
      </c>
      <c r="I174" s="2">
        <v>0</v>
      </c>
      <c r="J174" s="100">
        <f t="shared" si="11"/>
        <v>93780.180000000008</v>
      </c>
      <c r="K174" s="2">
        <v>86449.77</v>
      </c>
      <c r="L174" s="3">
        <f t="shared" si="12"/>
        <v>7330.4100000000035</v>
      </c>
      <c r="M174" s="101">
        <f t="shared" si="14"/>
        <v>7.8165876840927406E-2</v>
      </c>
      <c r="O174" s="2">
        <v>5750.97</v>
      </c>
      <c r="P174" s="3">
        <f t="shared" si="15"/>
        <v>-88029.21</v>
      </c>
    </row>
    <row r="175" spans="1:16" x14ac:dyDescent="0.35">
      <c r="A175" s="102">
        <v>70505</v>
      </c>
      <c r="B175" s="2">
        <v>-216.36</v>
      </c>
      <c r="C175" s="99">
        <v>-338.42</v>
      </c>
      <c r="D175" s="2">
        <v>-3.61</v>
      </c>
      <c r="E175" s="2">
        <v>293.26</v>
      </c>
      <c r="F175" s="2">
        <v>453.53</v>
      </c>
      <c r="G175" s="2">
        <v>4.95</v>
      </c>
      <c r="H175" s="2">
        <v>0</v>
      </c>
      <c r="I175" s="2">
        <v>0</v>
      </c>
      <c r="J175" s="100">
        <f t="shared" si="11"/>
        <v>116.44999999999993</v>
      </c>
      <c r="K175" s="2">
        <v>1841.96</v>
      </c>
      <c r="L175" s="3">
        <f t="shared" si="12"/>
        <v>-1725.5100000000002</v>
      </c>
      <c r="M175" s="101">
        <f t="shared" si="14"/>
        <v>-14.817604121940757</v>
      </c>
      <c r="O175" s="2">
        <v>305.18</v>
      </c>
      <c r="P175" s="3" t="s">
        <v>63</v>
      </c>
    </row>
    <row r="176" spans="1:16" x14ac:dyDescent="0.35">
      <c r="A176">
        <v>70506</v>
      </c>
      <c r="B176" s="2">
        <v>137008.53</v>
      </c>
      <c r="C176" s="99">
        <v>224195.6</v>
      </c>
      <c r="D176" s="2">
        <v>2283.46</v>
      </c>
      <c r="E176" s="2">
        <v>3075.09</v>
      </c>
      <c r="F176" s="2">
        <v>5265.21</v>
      </c>
      <c r="G176" s="2">
        <v>51.26</v>
      </c>
      <c r="H176" s="2">
        <v>0</v>
      </c>
      <c r="I176" s="2">
        <v>0</v>
      </c>
      <c r="J176" s="100">
        <f t="shared" si="11"/>
        <v>231795.53</v>
      </c>
      <c r="K176" s="2">
        <v>147952.57999999999</v>
      </c>
      <c r="L176" s="3">
        <f t="shared" si="12"/>
        <v>83842.950000000012</v>
      </c>
      <c r="M176" s="101">
        <f t="shared" si="14"/>
        <v>0.36171081469948974</v>
      </c>
      <c r="O176" s="2">
        <v>10392.94</v>
      </c>
      <c r="P176" s="3">
        <f t="shared" ref="P176:P207" si="16">O176-J176</f>
        <v>-221402.59</v>
      </c>
    </row>
    <row r="177" spans="1:16" x14ac:dyDescent="0.35">
      <c r="A177">
        <v>70507</v>
      </c>
      <c r="B177" s="2">
        <v>4776.1099999999997</v>
      </c>
      <c r="C177" s="99">
        <v>7391.29</v>
      </c>
      <c r="D177" s="2">
        <v>79.59</v>
      </c>
      <c r="E177" s="2">
        <v>0</v>
      </c>
      <c r="F177" s="2">
        <v>0</v>
      </c>
      <c r="G177" s="2">
        <v>0</v>
      </c>
      <c r="H177" s="2">
        <v>0</v>
      </c>
      <c r="I177" s="2">
        <v>0</v>
      </c>
      <c r="J177" s="100">
        <f t="shared" si="11"/>
        <v>7470.88</v>
      </c>
      <c r="K177" s="2">
        <v>7055.04</v>
      </c>
      <c r="L177" s="3">
        <f t="shared" si="12"/>
        <v>415.84000000000015</v>
      </c>
      <c r="M177" s="101">
        <f t="shared" si="14"/>
        <v>5.5661448182811143E-2</v>
      </c>
      <c r="O177" s="2">
        <v>671.51</v>
      </c>
      <c r="P177" s="3">
        <f t="shared" si="16"/>
        <v>-6799.37</v>
      </c>
    </row>
    <row r="178" spans="1:16" x14ac:dyDescent="0.35">
      <c r="A178">
        <v>70508</v>
      </c>
      <c r="B178" s="2">
        <v>90605.17</v>
      </c>
      <c r="C178" s="99">
        <v>155137.49</v>
      </c>
      <c r="D178" s="2">
        <v>1510.08</v>
      </c>
      <c r="E178" s="2">
        <v>21384.74</v>
      </c>
      <c r="F178" s="2">
        <v>36615.5</v>
      </c>
      <c r="G178" s="2">
        <v>356.42</v>
      </c>
      <c r="H178" s="2">
        <v>0</v>
      </c>
      <c r="I178" s="2">
        <v>0</v>
      </c>
      <c r="J178" s="100">
        <f t="shared" si="11"/>
        <v>193619.49</v>
      </c>
      <c r="K178" s="2">
        <v>174534.15999999997</v>
      </c>
      <c r="L178" s="3">
        <f t="shared" si="12"/>
        <v>19085.330000000016</v>
      </c>
      <c r="M178" s="101">
        <f t="shared" si="14"/>
        <v>9.8571326677908397E-2</v>
      </c>
      <c r="O178" s="2">
        <v>0</v>
      </c>
      <c r="P178" s="3">
        <f t="shared" si="16"/>
        <v>-193619.49</v>
      </c>
    </row>
    <row r="179" spans="1:16" x14ac:dyDescent="0.35">
      <c r="A179">
        <v>70601</v>
      </c>
      <c r="B179" s="2">
        <v>33441.25</v>
      </c>
      <c r="C179" s="99">
        <v>51355.15</v>
      </c>
      <c r="D179" s="2">
        <v>556.55999999999995</v>
      </c>
      <c r="E179" s="2">
        <v>5620.59</v>
      </c>
      <c r="F179" s="2">
        <v>9623.75</v>
      </c>
      <c r="G179" s="2">
        <v>93.68</v>
      </c>
      <c r="H179" s="2">
        <v>0</v>
      </c>
      <c r="I179" s="2">
        <v>0</v>
      </c>
      <c r="J179" s="100">
        <f t="shared" si="11"/>
        <v>61629.14</v>
      </c>
      <c r="K179" s="2">
        <v>63694.98</v>
      </c>
      <c r="L179" s="3">
        <f t="shared" si="12"/>
        <v>-2065.8400000000038</v>
      </c>
      <c r="M179" s="101">
        <f t="shared" si="14"/>
        <v>-3.3520506695371766E-2</v>
      </c>
      <c r="O179" s="2">
        <v>5819.83</v>
      </c>
      <c r="P179" s="3">
        <f t="shared" si="16"/>
        <v>-55809.31</v>
      </c>
    </row>
    <row r="180" spans="1:16" x14ac:dyDescent="0.35">
      <c r="A180">
        <v>70602</v>
      </c>
      <c r="B180" s="2">
        <v>340442.04</v>
      </c>
      <c r="C180" s="99">
        <v>544968.57999999996</v>
      </c>
      <c r="D180" s="2">
        <v>5674.04</v>
      </c>
      <c r="E180" s="2">
        <v>26684.98</v>
      </c>
      <c r="F180" s="2">
        <v>45690.66</v>
      </c>
      <c r="G180" s="2">
        <v>444.71</v>
      </c>
      <c r="H180" s="2">
        <v>0</v>
      </c>
      <c r="I180" s="2">
        <v>0</v>
      </c>
      <c r="J180" s="100">
        <f t="shared" si="11"/>
        <v>596777.99</v>
      </c>
      <c r="K180" s="2">
        <v>569409.42000000004</v>
      </c>
      <c r="L180" s="3">
        <f t="shared" si="12"/>
        <v>27368.569999999949</v>
      </c>
      <c r="M180" s="101">
        <f t="shared" si="14"/>
        <v>4.5860555279526899E-2</v>
      </c>
      <c r="O180" s="2">
        <v>37944.089999999997</v>
      </c>
      <c r="P180" s="3">
        <f t="shared" si="16"/>
        <v>-558833.9</v>
      </c>
    </row>
    <row r="181" spans="1:16" x14ac:dyDescent="0.35">
      <c r="A181">
        <v>70603</v>
      </c>
      <c r="B181" s="2">
        <v>102145.93</v>
      </c>
      <c r="C181" s="99">
        <v>164596.42000000001</v>
      </c>
      <c r="D181" s="2">
        <v>0</v>
      </c>
      <c r="E181" s="2">
        <v>6266.42</v>
      </c>
      <c r="F181" s="2">
        <v>10729.25</v>
      </c>
      <c r="G181" s="2">
        <v>0</v>
      </c>
      <c r="H181" s="2">
        <v>0</v>
      </c>
      <c r="I181" s="2">
        <v>0</v>
      </c>
      <c r="J181" s="100">
        <f t="shared" si="11"/>
        <v>175325.67</v>
      </c>
      <c r="K181" s="2">
        <v>167537.61000000002</v>
      </c>
      <c r="L181" s="3">
        <f t="shared" si="12"/>
        <v>7788.0599999999977</v>
      </c>
      <c r="M181" s="101">
        <f t="shared" si="14"/>
        <v>4.4420534654166711E-2</v>
      </c>
      <c r="O181" s="2">
        <v>10300.799999999999</v>
      </c>
      <c r="P181" s="3">
        <f t="shared" si="16"/>
        <v>-165024.87000000002</v>
      </c>
    </row>
    <row r="182" spans="1:16" x14ac:dyDescent="0.35">
      <c r="A182">
        <v>70604</v>
      </c>
      <c r="B182" s="2">
        <v>23549.11</v>
      </c>
      <c r="C182" s="99">
        <v>40321.29</v>
      </c>
      <c r="D182" s="2">
        <v>392.5</v>
      </c>
      <c r="E182" s="2">
        <v>5857.56</v>
      </c>
      <c r="F182" s="2">
        <v>10029.48</v>
      </c>
      <c r="G182" s="2">
        <v>97.64</v>
      </c>
      <c r="H182" s="2">
        <v>0</v>
      </c>
      <c r="I182" s="2">
        <v>0</v>
      </c>
      <c r="J182" s="100">
        <f t="shared" si="11"/>
        <v>50840.91</v>
      </c>
      <c r="K182" s="2">
        <v>35532.25</v>
      </c>
      <c r="L182" s="3">
        <f t="shared" si="12"/>
        <v>15308.660000000003</v>
      </c>
      <c r="M182" s="101">
        <f t="shared" si="14"/>
        <v>0.30110908715048573</v>
      </c>
      <c r="O182" s="2">
        <v>0</v>
      </c>
      <c r="P182" s="3">
        <f t="shared" si="16"/>
        <v>-50840.91</v>
      </c>
    </row>
    <row r="183" spans="1:16" x14ac:dyDescent="0.35">
      <c r="A183">
        <v>70605</v>
      </c>
      <c r="B183" s="2">
        <v>1161</v>
      </c>
      <c r="C183" s="99">
        <v>1868.48</v>
      </c>
      <c r="D183" s="2">
        <v>0</v>
      </c>
      <c r="E183" s="2">
        <v>54</v>
      </c>
      <c r="F183" s="2">
        <v>92.48</v>
      </c>
      <c r="G183" s="2">
        <v>0</v>
      </c>
      <c r="H183" s="2">
        <v>0</v>
      </c>
      <c r="I183" s="2">
        <v>0</v>
      </c>
      <c r="J183" s="100">
        <f t="shared" si="11"/>
        <v>1960.96</v>
      </c>
      <c r="K183" s="2">
        <v>1855.0600000000002</v>
      </c>
      <c r="L183" s="3">
        <f t="shared" si="12"/>
        <v>105.89999999999986</v>
      </c>
      <c r="M183" s="101">
        <f t="shared" si="14"/>
        <v>5.4004161227153978E-2</v>
      </c>
      <c r="O183" s="2">
        <v>119.44</v>
      </c>
      <c r="P183" s="3">
        <f t="shared" si="16"/>
        <v>-1841.52</v>
      </c>
    </row>
    <row r="184" spans="1:16" x14ac:dyDescent="0.35">
      <c r="A184">
        <v>70606</v>
      </c>
      <c r="B184" s="2">
        <v>53162.91</v>
      </c>
      <c r="C184" s="99">
        <v>91024.1</v>
      </c>
      <c r="D184" s="2">
        <v>886.06</v>
      </c>
      <c r="E184" s="2">
        <v>1517.56</v>
      </c>
      <c r="F184" s="2">
        <v>2598.37</v>
      </c>
      <c r="G184" s="2">
        <v>25.29</v>
      </c>
      <c r="H184" s="2">
        <v>0</v>
      </c>
      <c r="I184" s="2">
        <v>0</v>
      </c>
      <c r="J184" s="100">
        <f t="shared" si="11"/>
        <v>94533.819999999992</v>
      </c>
      <c r="K184" s="2">
        <v>94564.209999999992</v>
      </c>
      <c r="L184" s="3">
        <f t="shared" si="12"/>
        <v>-30.389999999999418</v>
      </c>
      <c r="M184" s="101">
        <f t="shared" si="14"/>
        <v>-3.2147225194115099E-4</v>
      </c>
      <c r="O184" s="2">
        <v>0</v>
      </c>
      <c r="P184" s="3">
        <f t="shared" si="16"/>
        <v>-94533.819999999992</v>
      </c>
    </row>
    <row r="185" spans="1:16" x14ac:dyDescent="0.35">
      <c r="A185">
        <v>70607</v>
      </c>
      <c r="B185" s="2">
        <v>394270.67</v>
      </c>
      <c r="C185" s="99">
        <v>636786.35</v>
      </c>
      <c r="D185" s="2">
        <v>6571.25</v>
      </c>
      <c r="E185" s="2">
        <v>20635.060000000001</v>
      </c>
      <c r="F185" s="2">
        <v>35331.86</v>
      </c>
      <c r="G185" s="2">
        <v>343.92</v>
      </c>
      <c r="H185" s="2">
        <v>0</v>
      </c>
      <c r="I185" s="2">
        <v>0</v>
      </c>
      <c r="J185" s="100">
        <f t="shared" si="11"/>
        <v>679033.38</v>
      </c>
      <c r="K185" s="2">
        <v>594314.94000000006</v>
      </c>
      <c r="L185" s="3">
        <f t="shared" si="12"/>
        <v>84718.439999999944</v>
      </c>
      <c r="M185" s="101">
        <f t="shared" si="14"/>
        <v>0.12476329219632759</v>
      </c>
      <c r="O185" s="2">
        <v>38290.51</v>
      </c>
      <c r="P185" s="3">
        <f t="shared" si="16"/>
        <v>-640742.87</v>
      </c>
    </row>
    <row r="186" spans="1:16" x14ac:dyDescent="0.35">
      <c r="A186">
        <v>70608</v>
      </c>
      <c r="B186" s="2">
        <v>46718.52</v>
      </c>
      <c r="C186" s="99">
        <v>75067.47</v>
      </c>
      <c r="D186" s="2">
        <v>778.71</v>
      </c>
      <c r="E186" s="2">
        <v>432</v>
      </c>
      <c r="F186" s="2">
        <v>739.68</v>
      </c>
      <c r="G186" s="2">
        <v>7.2</v>
      </c>
      <c r="H186" s="2">
        <v>0</v>
      </c>
      <c r="I186" s="2">
        <v>0</v>
      </c>
      <c r="J186" s="100">
        <f t="shared" si="11"/>
        <v>76593.06</v>
      </c>
      <c r="K186" s="2">
        <v>68369.039999999994</v>
      </c>
      <c r="L186" s="3">
        <f t="shared" si="12"/>
        <v>8224.0200000000041</v>
      </c>
      <c r="M186" s="101">
        <f t="shared" si="14"/>
        <v>0.10737291342061545</v>
      </c>
      <c r="O186" s="2">
        <v>4924.83</v>
      </c>
      <c r="P186" s="3">
        <f t="shared" si="16"/>
        <v>-71668.23</v>
      </c>
    </row>
    <row r="187" spans="1:16" x14ac:dyDescent="0.35">
      <c r="A187">
        <v>70609</v>
      </c>
      <c r="B187" s="2">
        <v>1407.6</v>
      </c>
      <c r="C187" s="99">
        <v>2220.29</v>
      </c>
      <c r="D187" s="2">
        <v>0</v>
      </c>
      <c r="E187" s="2">
        <v>180</v>
      </c>
      <c r="F187" s="2">
        <v>308.2</v>
      </c>
      <c r="G187" s="2">
        <v>0</v>
      </c>
      <c r="H187" s="2">
        <v>0</v>
      </c>
      <c r="I187" s="2">
        <v>0</v>
      </c>
      <c r="J187" s="100">
        <f t="shared" si="11"/>
        <v>2528.4899999999998</v>
      </c>
      <c r="K187" s="2">
        <v>2352.0899999999997</v>
      </c>
      <c r="L187" s="3">
        <f t="shared" si="12"/>
        <v>176.40000000000009</v>
      </c>
      <c r="M187" s="101">
        <f t="shared" si="14"/>
        <v>6.9764958532562954E-2</v>
      </c>
      <c r="O187" s="2">
        <v>189.83</v>
      </c>
      <c r="P187" s="3">
        <f t="shared" si="16"/>
        <v>-2338.66</v>
      </c>
    </row>
    <row r="188" spans="1:16" x14ac:dyDescent="0.35">
      <c r="A188">
        <v>70701</v>
      </c>
      <c r="B188" s="2">
        <v>3820030.43</v>
      </c>
      <c r="C188" s="99">
        <v>6176795.46</v>
      </c>
      <c r="D188" s="2">
        <v>63667.64</v>
      </c>
      <c r="E188" s="2">
        <v>145985.03</v>
      </c>
      <c r="F188" s="2">
        <v>249959.28</v>
      </c>
      <c r="G188" s="2">
        <v>2433.06</v>
      </c>
      <c r="H188" s="2">
        <v>0</v>
      </c>
      <c r="I188" s="2">
        <v>0</v>
      </c>
      <c r="J188" s="100">
        <f t="shared" si="11"/>
        <v>6492855.4399999995</v>
      </c>
      <c r="K188" s="2">
        <v>5774363.8699999992</v>
      </c>
      <c r="L188" s="3">
        <f t="shared" si="12"/>
        <v>718491.5700000003</v>
      </c>
      <c r="M188" s="101">
        <f t="shared" si="14"/>
        <v>0.11065879667883077</v>
      </c>
      <c r="O188" s="2">
        <v>363947.96</v>
      </c>
      <c r="P188" s="3">
        <f t="shared" si="16"/>
        <v>-6128907.4799999995</v>
      </c>
    </row>
    <row r="189" spans="1:16" x14ac:dyDescent="0.35">
      <c r="A189">
        <v>70702</v>
      </c>
      <c r="B189" s="2">
        <v>281865.77</v>
      </c>
      <c r="C189" s="99">
        <v>458841.54</v>
      </c>
      <c r="D189" s="2">
        <v>4697.79</v>
      </c>
      <c r="E189" s="2">
        <v>5134.8500000000004</v>
      </c>
      <c r="F189" s="2">
        <v>8791.77</v>
      </c>
      <c r="G189" s="2">
        <v>85.59</v>
      </c>
      <c r="H189" s="2">
        <v>0</v>
      </c>
      <c r="I189" s="2">
        <v>0</v>
      </c>
      <c r="J189" s="100">
        <f t="shared" si="11"/>
        <v>472416.69</v>
      </c>
      <c r="K189" s="2">
        <v>419397.59</v>
      </c>
      <c r="L189" s="3">
        <f t="shared" si="12"/>
        <v>53019.099999999977</v>
      </c>
      <c r="M189" s="101">
        <f t="shared" si="14"/>
        <v>0.11222952347428702</v>
      </c>
      <c r="O189" s="2">
        <v>23774.15</v>
      </c>
      <c r="P189" s="3">
        <f t="shared" si="16"/>
        <v>-448642.54</v>
      </c>
    </row>
    <row r="190" spans="1:16" x14ac:dyDescent="0.35">
      <c r="A190">
        <v>70704</v>
      </c>
      <c r="B190" s="2">
        <v>1064901.9099999999</v>
      </c>
      <c r="C190" s="99">
        <v>1823348.17</v>
      </c>
      <c r="D190" s="2">
        <v>17748.41</v>
      </c>
      <c r="E190" s="2">
        <v>24174.05</v>
      </c>
      <c r="F190" s="2">
        <v>41391.26</v>
      </c>
      <c r="G190" s="2">
        <v>402.9</v>
      </c>
      <c r="H190" s="2">
        <v>0</v>
      </c>
      <c r="I190" s="2">
        <v>0</v>
      </c>
      <c r="J190" s="100">
        <f t="shared" si="11"/>
        <v>1882890.7399999998</v>
      </c>
      <c r="K190" s="2">
        <v>1701691.09</v>
      </c>
      <c r="L190" s="3">
        <f t="shared" si="12"/>
        <v>181199.64999999967</v>
      </c>
      <c r="M190" s="101">
        <f t="shared" si="14"/>
        <v>9.6234819233324026E-2</v>
      </c>
      <c r="O190" s="2">
        <v>0</v>
      </c>
      <c r="P190" s="3">
        <f t="shared" si="16"/>
        <v>-1882890.7399999998</v>
      </c>
    </row>
    <row r="191" spans="1:16" x14ac:dyDescent="0.35">
      <c r="A191">
        <v>70705</v>
      </c>
      <c r="B191" s="2">
        <v>5403406.9800000004</v>
      </c>
      <c r="C191" s="99">
        <v>9251832.5299999993</v>
      </c>
      <c r="D191" s="2">
        <v>90056.960000000006</v>
      </c>
      <c r="E191" s="2">
        <v>233053.53</v>
      </c>
      <c r="F191" s="2">
        <v>399039.5</v>
      </c>
      <c r="G191" s="2">
        <v>3884.23</v>
      </c>
      <c r="H191" s="2">
        <v>0</v>
      </c>
      <c r="I191" s="2">
        <v>0</v>
      </c>
      <c r="J191" s="100">
        <f t="shared" si="11"/>
        <v>9744813.2200000007</v>
      </c>
      <c r="K191" s="2">
        <v>8806369.4800000004</v>
      </c>
      <c r="L191" s="3">
        <f t="shared" si="12"/>
        <v>938443.74000000022</v>
      </c>
      <c r="M191" s="101">
        <f t="shared" si="14"/>
        <v>9.6301870422099298E-2</v>
      </c>
      <c r="O191" s="2">
        <v>0</v>
      </c>
      <c r="P191" s="3">
        <f t="shared" si="16"/>
        <v>-9744813.2200000007</v>
      </c>
    </row>
    <row r="192" spans="1:16" x14ac:dyDescent="0.35">
      <c r="A192">
        <v>70707</v>
      </c>
      <c r="B192" s="2">
        <v>217283.91</v>
      </c>
      <c r="C192" s="99">
        <v>372038.36</v>
      </c>
      <c r="D192" s="2">
        <v>3621.46</v>
      </c>
      <c r="E192" s="2">
        <v>249.28</v>
      </c>
      <c r="F192" s="2">
        <v>426.82</v>
      </c>
      <c r="G192" s="2">
        <v>4.1500000000000004</v>
      </c>
      <c r="H192" s="2">
        <v>0</v>
      </c>
      <c r="I192" s="2">
        <v>0</v>
      </c>
      <c r="J192" s="100">
        <f t="shared" si="11"/>
        <v>376090.79000000004</v>
      </c>
      <c r="K192" s="2">
        <v>323783.05</v>
      </c>
      <c r="L192" s="3">
        <f t="shared" si="12"/>
        <v>52307.740000000049</v>
      </c>
      <c r="M192" s="101">
        <f t="shared" si="14"/>
        <v>0.13908274648257152</v>
      </c>
      <c r="O192" s="2">
        <v>0</v>
      </c>
      <c r="P192" s="3">
        <f t="shared" si="16"/>
        <v>-376090.79000000004</v>
      </c>
    </row>
    <row r="193" spans="1:16" x14ac:dyDescent="0.35">
      <c r="A193">
        <v>70709</v>
      </c>
      <c r="B193" s="2">
        <v>138698.57</v>
      </c>
      <c r="C193" s="99">
        <v>237482.03</v>
      </c>
      <c r="D193" s="2">
        <v>2311.7199999999998</v>
      </c>
      <c r="E193" s="2">
        <v>2057.87</v>
      </c>
      <c r="F193" s="2">
        <v>3523.52</v>
      </c>
      <c r="G193" s="2">
        <v>34.29</v>
      </c>
      <c r="H193" s="2">
        <v>0</v>
      </c>
      <c r="I193" s="2">
        <v>0</v>
      </c>
      <c r="J193" s="100">
        <f t="shared" si="11"/>
        <v>243351.56</v>
      </c>
      <c r="K193" s="2">
        <v>221974.88999999998</v>
      </c>
      <c r="L193" s="3">
        <f t="shared" si="12"/>
        <v>21376.670000000013</v>
      </c>
      <c r="M193" s="101">
        <f t="shared" si="14"/>
        <v>8.7842748984226823E-2</v>
      </c>
      <c r="O193" s="2">
        <v>0</v>
      </c>
      <c r="P193" s="3">
        <f t="shared" si="16"/>
        <v>-243351.56</v>
      </c>
    </row>
    <row r="194" spans="1:16" x14ac:dyDescent="0.35">
      <c r="A194">
        <v>70712</v>
      </c>
      <c r="B194" s="2">
        <v>37280.65</v>
      </c>
      <c r="C194" s="99">
        <v>63832.69</v>
      </c>
      <c r="D194" s="2">
        <v>621.33000000000004</v>
      </c>
      <c r="E194" s="2">
        <v>1722.76</v>
      </c>
      <c r="F194" s="2">
        <v>2949.73</v>
      </c>
      <c r="G194" s="2">
        <v>28.71</v>
      </c>
      <c r="H194" s="2">
        <v>0</v>
      </c>
      <c r="I194" s="2">
        <v>0</v>
      </c>
      <c r="J194" s="100">
        <f t="shared" si="11"/>
        <v>67432.460000000006</v>
      </c>
      <c r="K194" s="2">
        <v>49961.45</v>
      </c>
      <c r="L194" s="3">
        <f t="shared" si="12"/>
        <v>17471.010000000009</v>
      </c>
      <c r="M194" s="101">
        <f t="shared" si="14"/>
        <v>0.25908902033234449</v>
      </c>
      <c r="O194" s="2">
        <v>0</v>
      </c>
      <c r="P194" s="3">
        <f t="shared" si="16"/>
        <v>-67432.460000000006</v>
      </c>
    </row>
    <row r="195" spans="1:16" x14ac:dyDescent="0.35">
      <c r="A195">
        <v>70714</v>
      </c>
      <c r="B195" s="2">
        <v>65850.64</v>
      </c>
      <c r="C195" s="99">
        <v>106279</v>
      </c>
      <c r="D195" s="2">
        <v>1097.52</v>
      </c>
      <c r="E195" s="2">
        <v>263.25</v>
      </c>
      <c r="F195" s="2">
        <v>450.75</v>
      </c>
      <c r="G195" s="2">
        <v>4.3899999999999997</v>
      </c>
      <c r="H195" s="2">
        <v>0</v>
      </c>
      <c r="I195" s="2">
        <v>0</v>
      </c>
      <c r="J195" s="100">
        <f t="shared" ref="J195:J258" si="17">SUM(C195:I195)-E195</f>
        <v>107831.66</v>
      </c>
      <c r="K195" s="2">
        <v>92350.62</v>
      </c>
      <c r="L195" s="3">
        <f t="shared" ref="L195:L258" si="18">J195-K195</f>
        <v>15481.040000000008</v>
      </c>
      <c r="M195" s="101">
        <f t="shared" si="14"/>
        <v>0.14356674097384764</v>
      </c>
      <c r="O195" s="2">
        <v>6471.96</v>
      </c>
      <c r="P195" s="3">
        <f t="shared" si="16"/>
        <v>-101359.7</v>
      </c>
    </row>
    <row r="196" spans="1:16" x14ac:dyDescent="0.35">
      <c r="A196">
        <v>70715</v>
      </c>
      <c r="B196" s="2">
        <v>55281.74</v>
      </c>
      <c r="C196" s="99">
        <v>94654.38</v>
      </c>
      <c r="D196" s="2">
        <v>921.38</v>
      </c>
      <c r="E196" s="2">
        <v>2072.2600000000002</v>
      </c>
      <c r="F196" s="2">
        <v>3548.15</v>
      </c>
      <c r="G196" s="2">
        <v>34.520000000000003</v>
      </c>
      <c r="H196" s="2">
        <v>0</v>
      </c>
      <c r="I196" s="2">
        <v>0</v>
      </c>
      <c r="J196" s="100">
        <f t="shared" si="17"/>
        <v>99158.430000000008</v>
      </c>
      <c r="K196" s="2">
        <v>92963.72</v>
      </c>
      <c r="L196" s="3">
        <f t="shared" si="18"/>
        <v>6194.7100000000064</v>
      </c>
      <c r="M196" s="101">
        <f t="shared" si="14"/>
        <v>6.2472852787201306E-2</v>
      </c>
      <c r="O196" s="2">
        <v>0</v>
      </c>
      <c r="P196" s="3">
        <f t="shared" si="16"/>
        <v>-99158.430000000008</v>
      </c>
    </row>
    <row r="197" spans="1:16" x14ac:dyDescent="0.35">
      <c r="A197">
        <v>70718</v>
      </c>
      <c r="B197" s="2">
        <v>1766.74</v>
      </c>
      <c r="C197" s="99">
        <v>3025.01</v>
      </c>
      <c r="D197" s="2">
        <v>29.45</v>
      </c>
      <c r="E197" s="2">
        <v>193.14</v>
      </c>
      <c r="F197" s="2">
        <v>330.7</v>
      </c>
      <c r="G197" s="2">
        <v>3.22</v>
      </c>
      <c r="H197" s="2">
        <v>0</v>
      </c>
      <c r="I197" s="2">
        <v>0</v>
      </c>
      <c r="J197" s="100">
        <f t="shared" si="17"/>
        <v>3388.3799999999997</v>
      </c>
      <c r="K197" s="2">
        <v>4245.59</v>
      </c>
      <c r="L197" s="3">
        <f t="shared" si="18"/>
        <v>-857.21000000000049</v>
      </c>
      <c r="M197" s="101">
        <f t="shared" si="14"/>
        <v>-0.25298520236809346</v>
      </c>
      <c r="O197" s="2">
        <v>0</v>
      </c>
      <c r="P197" s="3">
        <f t="shared" si="16"/>
        <v>-3388.3799999999997</v>
      </c>
    </row>
    <row r="198" spans="1:16" x14ac:dyDescent="0.35">
      <c r="A198">
        <v>70719</v>
      </c>
      <c r="B198" s="2">
        <v>216408.34</v>
      </c>
      <c r="C198" s="99">
        <v>370538.92</v>
      </c>
      <c r="D198" s="2">
        <v>0</v>
      </c>
      <c r="E198" s="2">
        <v>0</v>
      </c>
      <c r="F198" s="2">
        <v>0</v>
      </c>
      <c r="G198" s="2">
        <v>0</v>
      </c>
      <c r="H198" s="2">
        <v>0</v>
      </c>
      <c r="I198" s="2">
        <v>0</v>
      </c>
      <c r="J198" s="100">
        <f t="shared" si="17"/>
        <v>370538.92</v>
      </c>
      <c r="K198" s="2">
        <v>348794.09</v>
      </c>
      <c r="L198" s="3">
        <f t="shared" si="18"/>
        <v>21744.829999999958</v>
      </c>
      <c r="M198" s="101">
        <f t="shared" ref="M198:M261" si="19">IF(J198=0,1,L198/J198)</f>
        <v>5.8684334698228084E-2</v>
      </c>
      <c r="O198" s="2">
        <v>0</v>
      </c>
      <c r="P198" s="3">
        <f t="shared" si="16"/>
        <v>-370538.92</v>
      </c>
    </row>
    <row r="199" spans="1:16" x14ac:dyDescent="0.35">
      <c r="A199">
        <v>70801</v>
      </c>
      <c r="B199" s="2">
        <v>3843486.42</v>
      </c>
      <c r="C199" s="99">
        <v>6265596.0199999996</v>
      </c>
      <c r="D199" s="2">
        <v>64058.03</v>
      </c>
      <c r="E199" s="2">
        <v>95724.57</v>
      </c>
      <c r="F199" s="2">
        <v>163900.87</v>
      </c>
      <c r="G199" s="2">
        <v>1595.28</v>
      </c>
      <c r="H199" s="2">
        <v>0</v>
      </c>
      <c r="I199" s="2">
        <v>0</v>
      </c>
      <c r="J199" s="100">
        <f t="shared" si="17"/>
        <v>6495150.2000000002</v>
      </c>
      <c r="K199" s="2">
        <v>5671599.4199999999</v>
      </c>
      <c r="L199" s="3">
        <f t="shared" si="18"/>
        <v>823550.78000000026</v>
      </c>
      <c r="M199" s="101">
        <f t="shared" si="19"/>
        <v>0.12679472446995918</v>
      </c>
      <c r="O199" s="2">
        <v>315111.31</v>
      </c>
      <c r="P199" s="3">
        <f t="shared" si="16"/>
        <v>-6180038.8900000006</v>
      </c>
    </row>
    <row r="200" spans="1:16" x14ac:dyDescent="0.35">
      <c r="A200">
        <v>70802</v>
      </c>
      <c r="B200" s="2">
        <v>201181.35</v>
      </c>
      <c r="C200" s="99">
        <v>328130.14</v>
      </c>
      <c r="D200" s="2">
        <v>3353.03</v>
      </c>
      <c r="E200" s="2">
        <v>6365.37</v>
      </c>
      <c r="F200" s="2">
        <v>10898.91</v>
      </c>
      <c r="G200" s="2">
        <v>106.09</v>
      </c>
      <c r="H200" s="2">
        <v>0</v>
      </c>
      <c r="I200" s="2">
        <v>0</v>
      </c>
      <c r="J200" s="100">
        <f t="shared" si="17"/>
        <v>342488.17000000004</v>
      </c>
      <c r="K200" s="2">
        <v>283076.76</v>
      </c>
      <c r="L200" s="3">
        <f t="shared" si="18"/>
        <v>59411.410000000033</v>
      </c>
      <c r="M200" s="101">
        <f t="shared" si="19"/>
        <v>0.17346996248074795</v>
      </c>
      <c r="O200" s="2">
        <v>16336.98</v>
      </c>
      <c r="P200" s="3">
        <f t="shared" si="16"/>
        <v>-326151.19000000006</v>
      </c>
    </row>
    <row r="201" spans="1:16" x14ac:dyDescent="0.35">
      <c r="A201">
        <v>70804</v>
      </c>
      <c r="B201" s="2">
        <v>12535.33</v>
      </c>
      <c r="C201" s="99">
        <v>19522.13</v>
      </c>
      <c r="D201" s="2">
        <v>208.92</v>
      </c>
      <c r="E201" s="2">
        <v>1622.51</v>
      </c>
      <c r="F201" s="2">
        <v>2778.1</v>
      </c>
      <c r="G201" s="2">
        <v>27.04</v>
      </c>
      <c r="H201" s="2">
        <v>0</v>
      </c>
      <c r="I201" s="2">
        <v>0</v>
      </c>
      <c r="J201" s="100">
        <f t="shared" si="17"/>
        <v>22536.19</v>
      </c>
      <c r="K201" s="2">
        <v>22163.069999999996</v>
      </c>
      <c r="L201" s="3">
        <f t="shared" si="18"/>
        <v>373.12000000000262</v>
      </c>
      <c r="M201" s="101">
        <f t="shared" si="19"/>
        <v>1.6556480931337669E-2</v>
      </c>
      <c r="O201" s="2">
        <v>1941.14</v>
      </c>
      <c r="P201" s="3">
        <f t="shared" si="16"/>
        <v>-20595.05</v>
      </c>
    </row>
    <row r="202" spans="1:16" x14ac:dyDescent="0.35">
      <c r="A202">
        <v>70805</v>
      </c>
      <c r="B202" s="2">
        <v>46073.74</v>
      </c>
      <c r="C202" s="99">
        <v>78888.600000000006</v>
      </c>
      <c r="D202" s="2">
        <v>767.91</v>
      </c>
      <c r="E202" s="2">
        <v>8846.3799999999992</v>
      </c>
      <c r="F202" s="2">
        <v>15147.04</v>
      </c>
      <c r="G202" s="2">
        <v>147.44</v>
      </c>
      <c r="H202" s="2">
        <v>0</v>
      </c>
      <c r="I202" s="2">
        <v>0</v>
      </c>
      <c r="J202" s="100">
        <f t="shared" si="17"/>
        <v>94950.99000000002</v>
      </c>
      <c r="K202" s="2">
        <v>86204.040000000008</v>
      </c>
      <c r="L202" s="3">
        <f t="shared" si="18"/>
        <v>8746.9500000000116</v>
      </c>
      <c r="M202" s="101">
        <f t="shared" si="19"/>
        <v>9.2120682469977511E-2</v>
      </c>
      <c r="O202" s="2">
        <v>0</v>
      </c>
      <c r="P202" s="3">
        <f t="shared" si="16"/>
        <v>-94950.99000000002</v>
      </c>
    </row>
    <row r="203" spans="1:16" x14ac:dyDescent="0.35">
      <c r="A203">
        <v>70806</v>
      </c>
      <c r="B203" s="2">
        <v>137434.5</v>
      </c>
      <c r="C203" s="99">
        <v>224405.81</v>
      </c>
      <c r="D203" s="2">
        <v>2290.59</v>
      </c>
      <c r="E203" s="2">
        <v>12191.27</v>
      </c>
      <c r="F203" s="2">
        <v>20874.11</v>
      </c>
      <c r="G203" s="2">
        <v>203.17</v>
      </c>
      <c r="H203" s="2">
        <v>0</v>
      </c>
      <c r="I203" s="2">
        <v>0</v>
      </c>
      <c r="J203" s="100">
        <f t="shared" si="17"/>
        <v>247773.68</v>
      </c>
      <c r="K203" s="2">
        <v>211358.36</v>
      </c>
      <c r="L203" s="3">
        <f t="shared" si="18"/>
        <v>36415.320000000007</v>
      </c>
      <c r="M203" s="101">
        <f t="shared" si="19"/>
        <v>0.1469700898013058</v>
      </c>
      <c r="O203" s="2">
        <v>10912.65</v>
      </c>
      <c r="P203" s="3">
        <f t="shared" si="16"/>
        <v>-236861.03</v>
      </c>
    </row>
    <row r="204" spans="1:16" x14ac:dyDescent="0.35">
      <c r="A204">
        <v>70807</v>
      </c>
      <c r="B204" s="2">
        <v>3002.01</v>
      </c>
      <c r="C204" s="99">
        <v>4850.53</v>
      </c>
      <c r="D204" s="2">
        <v>0</v>
      </c>
      <c r="E204" s="2">
        <v>0</v>
      </c>
      <c r="F204" s="2">
        <v>0</v>
      </c>
      <c r="G204" s="2">
        <v>0</v>
      </c>
      <c r="H204" s="2">
        <v>0</v>
      </c>
      <c r="I204" s="2">
        <v>0</v>
      </c>
      <c r="J204" s="100">
        <f t="shared" si="17"/>
        <v>4850.53</v>
      </c>
      <c r="K204" s="2">
        <v>4103.57</v>
      </c>
      <c r="L204" s="3">
        <f t="shared" si="18"/>
        <v>746.96</v>
      </c>
      <c r="M204" s="101">
        <f t="shared" si="19"/>
        <v>0.15399554275512162</v>
      </c>
      <c r="O204" s="2">
        <v>288.89999999999998</v>
      </c>
      <c r="P204" s="3">
        <f t="shared" si="16"/>
        <v>-4561.63</v>
      </c>
    </row>
    <row r="205" spans="1:16" x14ac:dyDescent="0.35">
      <c r="A205">
        <v>70808</v>
      </c>
      <c r="B205" s="2">
        <v>106973.98</v>
      </c>
      <c r="C205" s="99">
        <v>183162.92</v>
      </c>
      <c r="D205" s="2">
        <v>1782.91</v>
      </c>
      <c r="E205" s="2">
        <v>901.95</v>
      </c>
      <c r="F205" s="2">
        <v>1544.25</v>
      </c>
      <c r="G205" s="2">
        <v>15.03</v>
      </c>
      <c r="H205" s="2">
        <v>0</v>
      </c>
      <c r="I205" s="2">
        <v>0</v>
      </c>
      <c r="J205" s="100">
        <f t="shared" si="17"/>
        <v>186505.11000000002</v>
      </c>
      <c r="K205" s="2">
        <v>174540.36000000002</v>
      </c>
      <c r="L205" s="3">
        <f t="shared" si="18"/>
        <v>11964.75</v>
      </c>
      <c r="M205" s="101">
        <f t="shared" si="19"/>
        <v>6.4152397754678139E-2</v>
      </c>
      <c r="O205" s="2">
        <v>0</v>
      </c>
      <c r="P205" s="3">
        <f t="shared" si="16"/>
        <v>-186505.11000000002</v>
      </c>
    </row>
    <row r="206" spans="1:16" x14ac:dyDescent="0.35">
      <c r="A206">
        <v>70809</v>
      </c>
      <c r="B206" s="2">
        <v>72872.53</v>
      </c>
      <c r="C206" s="99">
        <v>124773.88</v>
      </c>
      <c r="D206" s="2">
        <v>1214.52</v>
      </c>
      <c r="E206" s="2">
        <v>9726.56</v>
      </c>
      <c r="F206" s="2">
        <v>16654</v>
      </c>
      <c r="G206" s="2">
        <v>162.12</v>
      </c>
      <c r="H206" s="2">
        <v>0</v>
      </c>
      <c r="I206" s="2">
        <v>0</v>
      </c>
      <c r="J206" s="100">
        <f t="shared" si="17"/>
        <v>142804.52000000002</v>
      </c>
      <c r="K206" s="2">
        <v>138687.1</v>
      </c>
      <c r="L206" s="3">
        <f t="shared" si="18"/>
        <v>4117.4200000000128</v>
      </c>
      <c r="M206" s="101">
        <f t="shared" si="19"/>
        <v>2.8832560762082408E-2</v>
      </c>
      <c r="O206" s="2">
        <v>0</v>
      </c>
      <c r="P206" s="3">
        <f t="shared" si="16"/>
        <v>-142804.52000000002</v>
      </c>
    </row>
    <row r="207" spans="1:16" x14ac:dyDescent="0.35">
      <c r="A207">
        <v>70812</v>
      </c>
      <c r="B207" s="2">
        <v>217840.6</v>
      </c>
      <c r="C207" s="99">
        <v>372991.92</v>
      </c>
      <c r="D207" s="2">
        <v>3630.61</v>
      </c>
      <c r="E207" s="2">
        <v>20887.54</v>
      </c>
      <c r="F207" s="2">
        <v>35764.129999999997</v>
      </c>
      <c r="G207" s="2">
        <v>348.14</v>
      </c>
      <c r="H207" s="2">
        <v>0</v>
      </c>
      <c r="I207" s="2">
        <v>0</v>
      </c>
      <c r="J207" s="100">
        <f t="shared" si="17"/>
        <v>412734.8</v>
      </c>
      <c r="K207" s="2">
        <v>342594.78</v>
      </c>
      <c r="L207" s="3">
        <f t="shared" si="18"/>
        <v>70140.01999999996</v>
      </c>
      <c r="M207" s="101">
        <f t="shared" si="19"/>
        <v>0.16993968039525614</v>
      </c>
      <c r="O207" s="2">
        <v>0</v>
      </c>
      <c r="P207" s="3">
        <f t="shared" si="16"/>
        <v>-412734.8</v>
      </c>
    </row>
    <row r="208" spans="1:16" x14ac:dyDescent="0.35">
      <c r="A208">
        <v>70901</v>
      </c>
      <c r="B208" s="2">
        <v>382272.07</v>
      </c>
      <c r="C208" s="99">
        <v>612369.66</v>
      </c>
      <c r="D208" s="2">
        <v>6371.23</v>
      </c>
      <c r="E208" s="2">
        <v>33537.68</v>
      </c>
      <c r="F208" s="2">
        <v>57422.92</v>
      </c>
      <c r="G208" s="2">
        <v>558.96</v>
      </c>
      <c r="H208" s="2">
        <v>0</v>
      </c>
      <c r="I208" s="2">
        <v>0</v>
      </c>
      <c r="J208" s="100">
        <f t="shared" si="17"/>
        <v>676722.77</v>
      </c>
      <c r="K208" s="2">
        <v>590190.15</v>
      </c>
      <c r="L208" s="3">
        <f t="shared" si="18"/>
        <v>86532.62</v>
      </c>
      <c r="M208" s="101">
        <f t="shared" si="19"/>
        <v>0.12787011733032125</v>
      </c>
      <c r="O208" s="2">
        <v>42165.55</v>
      </c>
      <c r="P208" s="3">
        <f t="shared" ref="P208:P239" si="20">O208-J208</f>
        <v>-634557.22</v>
      </c>
    </row>
    <row r="209" spans="1:16" x14ac:dyDescent="0.35">
      <c r="A209">
        <v>70902</v>
      </c>
      <c r="B209" s="2">
        <v>26185.97</v>
      </c>
      <c r="C209" s="99">
        <v>38547.47</v>
      </c>
      <c r="D209" s="2">
        <v>0</v>
      </c>
      <c r="E209" s="2">
        <v>3509.96</v>
      </c>
      <c r="F209" s="2">
        <v>6011.01</v>
      </c>
      <c r="G209" s="2">
        <v>0</v>
      </c>
      <c r="H209" s="2">
        <v>0</v>
      </c>
      <c r="I209" s="2">
        <v>0</v>
      </c>
      <c r="J209" s="100">
        <f t="shared" si="17"/>
        <v>44558.48</v>
      </c>
      <c r="K209" s="2">
        <v>56429.950000000004</v>
      </c>
      <c r="L209" s="3">
        <f t="shared" si="18"/>
        <v>-11871.470000000001</v>
      </c>
      <c r="M209" s="101">
        <f t="shared" si="19"/>
        <v>-0.26642448306136118</v>
      </c>
      <c r="O209" s="2">
        <v>6292.09</v>
      </c>
      <c r="P209" s="3">
        <f t="shared" si="20"/>
        <v>-38266.39</v>
      </c>
    </row>
    <row r="210" spans="1:16" x14ac:dyDescent="0.35">
      <c r="A210">
        <v>70903</v>
      </c>
      <c r="B210" s="2">
        <v>6283.58</v>
      </c>
      <c r="C210" s="99">
        <v>10215.200000000001</v>
      </c>
      <c r="D210" s="2">
        <v>104.75</v>
      </c>
      <c r="E210" s="2">
        <v>162</v>
      </c>
      <c r="F210" s="2">
        <v>277.39999999999998</v>
      </c>
      <c r="G210" s="2">
        <v>2.72</v>
      </c>
      <c r="H210" s="2">
        <v>0</v>
      </c>
      <c r="I210" s="2">
        <v>0</v>
      </c>
      <c r="J210" s="100">
        <f t="shared" si="17"/>
        <v>10600.07</v>
      </c>
      <c r="K210" s="2">
        <v>7568.72</v>
      </c>
      <c r="L210" s="3">
        <f t="shared" si="18"/>
        <v>3031.3499999999995</v>
      </c>
      <c r="M210" s="101">
        <f t="shared" si="19"/>
        <v>0.28597452658331496</v>
      </c>
      <c r="O210" s="2">
        <v>543.63</v>
      </c>
      <c r="P210" s="3">
        <f t="shared" si="20"/>
        <v>-10056.44</v>
      </c>
    </row>
    <row r="211" spans="1:16" x14ac:dyDescent="0.35">
      <c r="A211">
        <v>70905</v>
      </c>
      <c r="B211" s="2">
        <v>316308.03000000003</v>
      </c>
      <c r="C211" s="99">
        <v>514741.65</v>
      </c>
      <c r="D211" s="2">
        <v>5271.91</v>
      </c>
      <c r="E211" s="2">
        <v>5010.76</v>
      </c>
      <c r="F211" s="2">
        <v>8579.56</v>
      </c>
      <c r="G211" s="2">
        <v>83.5</v>
      </c>
      <c r="H211" s="2">
        <v>0</v>
      </c>
      <c r="I211" s="2">
        <v>0</v>
      </c>
      <c r="J211" s="100">
        <f t="shared" si="17"/>
        <v>528676.62</v>
      </c>
      <c r="K211" s="2">
        <v>445578.84</v>
      </c>
      <c r="L211" s="3">
        <f t="shared" si="18"/>
        <v>83097.77999999997</v>
      </c>
      <c r="M211" s="101">
        <f t="shared" si="19"/>
        <v>0.15718073555059039</v>
      </c>
      <c r="O211" s="2">
        <v>26848.04</v>
      </c>
      <c r="P211" s="3">
        <f t="shared" si="20"/>
        <v>-501828.58</v>
      </c>
    </row>
    <row r="212" spans="1:16" x14ac:dyDescent="0.35">
      <c r="A212">
        <v>70908</v>
      </c>
      <c r="B212" s="2">
        <v>17294.82</v>
      </c>
      <c r="C212" s="99">
        <v>28353.37</v>
      </c>
      <c r="D212" s="2">
        <v>288.27</v>
      </c>
      <c r="E212" s="2">
        <v>670.7</v>
      </c>
      <c r="F212" s="2">
        <v>1148.43</v>
      </c>
      <c r="G212" s="2">
        <v>11.18</v>
      </c>
      <c r="H212" s="2">
        <v>0</v>
      </c>
      <c r="I212" s="2">
        <v>0</v>
      </c>
      <c r="J212" s="100">
        <f t="shared" si="17"/>
        <v>29801.25</v>
      </c>
      <c r="K212" s="2">
        <v>24276.79</v>
      </c>
      <c r="L212" s="3">
        <f t="shared" si="18"/>
        <v>5524.4599999999991</v>
      </c>
      <c r="M212" s="101">
        <f t="shared" si="19"/>
        <v>0.18537678788641412</v>
      </c>
      <c r="O212" s="2">
        <v>1259.42</v>
      </c>
      <c r="P212" s="3">
        <f t="shared" si="20"/>
        <v>-28541.83</v>
      </c>
    </row>
    <row r="213" spans="1:16" x14ac:dyDescent="0.35">
      <c r="A213">
        <v>71001</v>
      </c>
      <c r="B213" s="2">
        <v>7967403.9199999999</v>
      </c>
      <c r="C213" s="99">
        <v>12852248.32</v>
      </c>
      <c r="D213" s="2">
        <v>132790.01999999999</v>
      </c>
      <c r="E213" s="2">
        <v>305778.40000000002</v>
      </c>
      <c r="F213" s="2">
        <v>523463.74</v>
      </c>
      <c r="G213" s="2">
        <v>5096.4799999999996</v>
      </c>
      <c r="H213" s="2">
        <v>0</v>
      </c>
      <c r="I213" s="2">
        <v>0</v>
      </c>
      <c r="J213" s="100">
        <f t="shared" si="17"/>
        <v>13513598.560000001</v>
      </c>
      <c r="K213" s="2">
        <v>12093537.02</v>
      </c>
      <c r="L213" s="3">
        <f t="shared" si="18"/>
        <v>1420061.540000001</v>
      </c>
      <c r="M213" s="101">
        <f t="shared" si="19"/>
        <v>0.10508389262082689</v>
      </c>
      <c r="O213" s="2">
        <v>788895.58</v>
      </c>
      <c r="P213" s="3">
        <f t="shared" si="20"/>
        <v>-12724702.98</v>
      </c>
    </row>
    <row r="214" spans="1:16" x14ac:dyDescent="0.35">
      <c r="A214">
        <v>71003</v>
      </c>
      <c r="B214" s="2">
        <v>2076418.39</v>
      </c>
      <c r="C214" s="99">
        <v>3555293.74</v>
      </c>
      <c r="D214" s="2">
        <v>34607.03</v>
      </c>
      <c r="E214" s="2">
        <v>357258.77</v>
      </c>
      <c r="F214" s="2">
        <v>611707.84</v>
      </c>
      <c r="G214" s="2">
        <v>5954.37</v>
      </c>
      <c r="H214" s="2">
        <v>0</v>
      </c>
      <c r="I214" s="2">
        <v>0</v>
      </c>
      <c r="J214" s="100">
        <f t="shared" si="17"/>
        <v>4207562.9800000004</v>
      </c>
      <c r="K214" s="2">
        <v>3711859.8200000003</v>
      </c>
      <c r="L214" s="3">
        <f t="shared" si="18"/>
        <v>495703.16000000015</v>
      </c>
      <c r="M214" s="101">
        <f t="shared" si="19"/>
        <v>0.11781241596531018</v>
      </c>
      <c r="O214" s="2">
        <v>0</v>
      </c>
      <c r="P214" s="3">
        <f t="shared" si="20"/>
        <v>-4207562.9800000004</v>
      </c>
    </row>
    <row r="215" spans="1:16" x14ac:dyDescent="0.35">
      <c r="A215">
        <v>71004</v>
      </c>
      <c r="B215" s="2">
        <v>950788.06</v>
      </c>
      <c r="C215" s="99">
        <v>1554336.75</v>
      </c>
      <c r="D215" s="2">
        <v>15846.31</v>
      </c>
      <c r="E215" s="2">
        <v>25414.23</v>
      </c>
      <c r="F215" s="2">
        <v>43514.559999999998</v>
      </c>
      <c r="G215" s="2">
        <v>423.59</v>
      </c>
      <c r="H215" s="2">
        <v>0</v>
      </c>
      <c r="I215" s="2">
        <v>0</v>
      </c>
      <c r="J215" s="100">
        <f t="shared" si="17"/>
        <v>1614121.2100000002</v>
      </c>
      <c r="K215" s="2">
        <v>1239349.5999999999</v>
      </c>
      <c r="L215" s="3">
        <f t="shared" si="18"/>
        <v>374771.61000000034</v>
      </c>
      <c r="M215" s="101">
        <f t="shared" si="19"/>
        <v>0.23218306511194428</v>
      </c>
      <c r="O215" s="2">
        <v>73625.259999999995</v>
      </c>
      <c r="P215" s="3">
        <f t="shared" si="20"/>
        <v>-1540495.9500000002</v>
      </c>
    </row>
    <row r="216" spans="1:16" x14ac:dyDescent="0.35">
      <c r="A216">
        <v>71006</v>
      </c>
      <c r="B216" s="2">
        <v>3787650.92</v>
      </c>
      <c r="C216" s="99">
        <v>6115746.8200000003</v>
      </c>
      <c r="D216" s="2">
        <v>63127.46</v>
      </c>
      <c r="E216" s="2">
        <v>147957.79999999999</v>
      </c>
      <c r="F216" s="2">
        <v>253335.93</v>
      </c>
      <c r="G216" s="2">
        <v>2466</v>
      </c>
      <c r="H216" s="2">
        <v>0</v>
      </c>
      <c r="I216" s="2">
        <v>0</v>
      </c>
      <c r="J216" s="100">
        <f t="shared" si="17"/>
        <v>6434676.21</v>
      </c>
      <c r="K216" s="2">
        <v>5657592.3600000003</v>
      </c>
      <c r="L216" s="3">
        <f t="shared" si="18"/>
        <v>777083.84999999963</v>
      </c>
      <c r="M216" s="101">
        <f t="shared" si="19"/>
        <v>0.1207650275848145</v>
      </c>
      <c r="O216" s="2">
        <v>369545.3</v>
      </c>
      <c r="P216" s="3">
        <f t="shared" si="20"/>
        <v>-6065130.9100000001</v>
      </c>
    </row>
    <row r="217" spans="1:16" x14ac:dyDescent="0.35">
      <c r="A217">
        <v>71008</v>
      </c>
      <c r="B217" s="2">
        <v>1480768.46</v>
      </c>
      <c r="C217" s="99">
        <v>2402837.8199999998</v>
      </c>
      <c r="D217" s="2">
        <v>24679.25</v>
      </c>
      <c r="E217" s="2">
        <v>14184.54</v>
      </c>
      <c r="F217" s="2">
        <v>24276.52</v>
      </c>
      <c r="G217" s="2">
        <v>236.42</v>
      </c>
      <c r="H217" s="2">
        <v>0</v>
      </c>
      <c r="I217" s="2">
        <v>0</v>
      </c>
      <c r="J217" s="100">
        <f t="shared" si="17"/>
        <v>2452030.0099999998</v>
      </c>
      <c r="K217" s="2">
        <v>2159987.5700000003</v>
      </c>
      <c r="L217" s="3">
        <f t="shared" si="18"/>
        <v>292042.43999999948</v>
      </c>
      <c r="M217" s="101">
        <f t="shared" si="19"/>
        <v>0.11910231066054509</v>
      </c>
      <c r="O217" s="2">
        <v>132544.95000000001</v>
      </c>
      <c r="P217" s="3">
        <f t="shared" si="20"/>
        <v>-2319485.0599999996</v>
      </c>
    </row>
    <row r="218" spans="1:16" x14ac:dyDescent="0.35">
      <c r="A218">
        <v>71011</v>
      </c>
      <c r="B218" s="2">
        <v>799358.73</v>
      </c>
      <c r="C218" s="99">
        <v>1368679.82</v>
      </c>
      <c r="D218" s="2">
        <v>13322.73</v>
      </c>
      <c r="E218" s="2">
        <v>43465.77</v>
      </c>
      <c r="F218" s="2">
        <v>74423.06</v>
      </c>
      <c r="G218" s="2">
        <v>724.46</v>
      </c>
      <c r="H218" s="2">
        <v>0</v>
      </c>
      <c r="I218" s="2">
        <v>0</v>
      </c>
      <c r="J218" s="100">
        <f t="shared" si="17"/>
        <v>1457150.07</v>
      </c>
      <c r="K218" s="2">
        <v>1245500.5299999998</v>
      </c>
      <c r="L218" s="3">
        <f t="shared" si="18"/>
        <v>211649.54000000027</v>
      </c>
      <c r="M218" s="101">
        <f t="shared" si="19"/>
        <v>0.14524896533134729</v>
      </c>
      <c r="O218" s="2">
        <v>0</v>
      </c>
      <c r="P218" s="3">
        <f t="shared" si="20"/>
        <v>-1457150.07</v>
      </c>
    </row>
    <row r="219" spans="1:16" x14ac:dyDescent="0.35">
      <c r="A219">
        <v>71012</v>
      </c>
      <c r="B219" s="2">
        <v>112933.07</v>
      </c>
      <c r="C219" s="99">
        <v>182007.4</v>
      </c>
      <c r="D219" s="2">
        <v>1882.2</v>
      </c>
      <c r="E219" s="2">
        <v>3304.32</v>
      </c>
      <c r="F219" s="2">
        <v>5657.73</v>
      </c>
      <c r="G219" s="2">
        <v>55.08</v>
      </c>
      <c r="H219" s="2">
        <v>0</v>
      </c>
      <c r="I219" s="2">
        <v>0</v>
      </c>
      <c r="J219" s="100">
        <f t="shared" si="17"/>
        <v>189602.41</v>
      </c>
      <c r="K219" s="2">
        <v>166901.84</v>
      </c>
      <c r="L219" s="3">
        <f t="shared" si="18"/>
        <v>22700.570000000007</v>
      </c>
      <c r="M219" s="101">
        <f t="shared" si="19"/>
        <v>0.11972722287654469</v>
      </c>
      <c r="O219" s="2">
        <v>11358.63</v>
      </c>
      <c r="P219" s="3">
        <f t="shared" si="20"/>
        <v>-178243.78</v>
      </c>
    </row>
    <row r="220" spans="1:16" x14ac:dyDescent="0.35">
      <c r="A220">
        <v>71015</v>
      </c>
      <c r="B220" s="2">
        <v>360712.3</v>
      </c>
      <c r="C220" s="99">
        <v>616967.43999999994</v>
      </c>
      <c r="D220" s="2">
        <v>6005.56</v>
      </c>
      <c r="E220" s="2">
        <v>155.08000000000001</v>
      </c>
      <c r="F220" s="2">
        <v>265.52999999999997</v>
      </c>
      <c r="G220" s="2">
        <v>2.59</v>
      </c>
      <c r="H220" s="2">
        <v>0</v>
      </c>
      <c r="I220" s="2">
        <v>0</v>
      </c>
      <c r="J220" s="100">
        <f t="shared" si="17"/>
        <v>623241.12</v>
      </c>
      <c r="K220" s="2">
        <v>585619.19999999995</v>
      </c>
      <c r="L220" s="3">
        <f t="shared" si="18"/>
        <v>37621.920000000042</v>
      </c>
      <c r="M220" s="101">
        <f t="shared" si="19"/>
        <v>6.0364951529514037E-2</v>
      </c>
      <c r="O220" s="2">
        <v>0</v>
      </c>
      <c r="P220" s="3">
        <f t="shared" si="20"/>
        <v>-623241.12</v>
      </c>
    </row>
    <row r="221" spans="1:16" x14ac:dyDescent="0.35">
      <c r="A221">
        <v>71016</v>
      </c>
      <c r="B221" s="2">
        <v>442499.5</v>
      </c>
      <c r="C221" s="99">
        <v>757658.14</v>
      </c>
      <c r="D221" s="2">
        <v>7375.03</v>
      </c>
      <c r="E221" s="2">
        <v>30357.31</v>
      </c>
      <c r="F221" s="2">
        <v>51978.51</v>
      </c>
      <c r="G221" s="2">
        <v>505.95</v>
      </c>
      <c r="H221" s="2">
        <v>0</v>
      </c>
      <c r="I221" s="2">
        <v>0</v>
      </c>
      <c r="J221" s="100">
        <f t="shared" si="17"/>
        <v>817517.63</v>
      </c>
      <c r="K221" s="2">
        <v>777726.24</v>
      </c>
      <c r="L221" s="3">
        <f t="shared" si="18"/>
        <v>39791.390000000014</v>
      </c>
      <c r="M221" s="101">
        <f t="shared" si="19"/>
        <v>4.8673433501366832E-2</v>
      </c>
      <c r="O221" s="2">
        <v>0</v>
      </c>
      <c r="P221" s="3">
        <f t="shared" si="20"/>
        <v>-817517.63</v>
      </c>
    </row>
    <row r="222" spans="1:16" x14ac:dyDescent="0.35">
      <c r="A222">
        <v>71017</v>
      </c>
      <c r="B222" s="2">
        <v>990197.82</v>
      </c>
      <c r="C222" s="99">
        <v>1693450.46</v>
      </c>
      <c r="D222" s="2">
        <v>16483</v>
      </c>
      <c r="E222" s="2">
        <v>12113.14</v>
      </c>
      <c r="F222" s="2">
        <v>20740.45</v>
      </c>
      <c r="G222" s="2">
        <v>201.87</v>
      </c>
      <c r="H222" s="2">
        <v>0</v>
      </c>
      <c r="I222" s="2">
        <v>0</v>
      </c>
      <c r="J222" s="100">
        <f t="shared" si="17"/>
        <v>1730875.78</v>
      </c>
      <c r="K222" s="2">
        <v>1542184.7099999997</v>
      </c>
      <c r="L222" s="3">
        <f t="shared" si="18"/>
        <v>188691.0700000003</v>
      </c>
      <c r="M222" s="101">
        <f t="shared" si="19"/>
        <v>0.1090147959664675</v>
      </c>
      <c r="O222" s="2">
        <v>0</v>
      </c>
      <c r="P222" s="3">
        <f t="shared" si="20"/>
        <v>-1730875.78</v>
      </c>
    </row>
    <row r="223" spans="1:16" x14ac:dyDescent="0.35">
      <c r="A223">
        <v>71018</v>
      </c>
      <c r="B223" s="2">
        <v>2114756.1</v>
      </c>
      <c r="C223" s="99">
        <v>3386547.89</v>
      </c>
      <c r="D223" s="2">
        <v>35245.919999999998</v>
      </c>
      <c r="E223" s="2">
        <v>81454.58</v>
      </c>
      <c r="F223" s="2">
        <v>139467.53</v>
      </c>
      <c r="G223" s="2">
        <v>1357.55</v>
      </c>
      <c r="H223" s="2">
        <v>0</v>
      </c>
      <c r="I223" s="2">
        <v>0</v>
      </c>
      <c r="J223" s="100">
        <f t="shared" si="17"/>
        <v>3562618.8899999997</v>
      </c>
      <c r="K223" s="2">
        <v>3189093.52</v>
      </c>
      <c r="L223" s="3">
        <f t="shared" si="18"/>
        <v>373525.36999999965</v>
      </c>
      <c r="M223" s="101">
        <f t="shared" si="19"/>
        <v>0.10484572768882379</v>
      </c>
      <c r="O223" s="2">
        <v>234379.68</v>
      </c>
      <c r="P223" s="3">
        <f t="shared" si="20"/>
        <v>-3328239.2099999995</v>
      </c>
    </row>
    <row r="224" spans="1:16" x14ac:dyDescent="0.35">
      <c r="A224">
        <v>71019</v>
      </c>
      <c r="B224" s="2">
        <v>803353.3</v>
      </c>
      <c r="C224" s="99">
        <v>1375518.35</v>
      </c>
      <c r="D224" s="2">
        <v>13389.1</v>
      </c>
      <c r="E224" s="2">
        <v>13757.52</v>
      </c>
      <c r="F224" s="2">
        <v>23555.97</v>
      </c>
      <c r="G224" s="2">
        <v>229.29</v>
      </c>
      <c r="H224" s="2">
        <v>0</v>
      </c>
      <c r="I224" s="2">
        <v>0</v>
      </c>
      <c r="J224" s="100">
        <f t="shared" si="17"/>
        <v>1412692.7100000002</v>
      </c>
      <c r="K224" s="2">
        <v>1231382.5900000001</v>
      </c>
      <c r="L224" s="3">
        <f t="shared" si="18"/>
        <v>181310.12000000011</v>
      </c>
      <c r="M224" s="101">
        <f t="shared" si="19"/>
        <v>0.12834363674177954</v>
      </c>
      <c r="O224" s="2">
        <v>0</v>
      </c>
      <c r="P224" s="3">
        <f t="shared" si="20"/>
        <v>-1412692.7100000002</v>
      </c>
    </row>
    <row r="225" spans="1:16" x14ac:dyDescent="0.35">
      <c r="A225">
        <v>71020</v>
      </c>
      <c r="B225" s="2">
        <v>522509.09</v>
      </c>
      <c r="C225" s="99">
        <v>894652.76</v>
      </c>
      <c r="D225" s="2">
        <v>8708.4500000000007</v>
      </c>
      <c r="E225" s="2">
        <v>18256.669999999998</v>
      </c>
      <c r="F225" s="2">
        <v>31259.63</v>
      </c>
      <c r="G225" s="2">
        <v>304.27999999999997</v>
      </c>
      <c r="H225" s="2">
        <v>0</v>
      </c>
      <c r="I225" s="2">
        <v>0</v>
      </c>
      <c r="J225" s="100">
        <f t="shared" si="17"/>
        <v>934925.12</v>
      </c>
      <c r="K225" s="2">
        <v>858190.01</v>
      </c>
      <c r="L225" s="3">
        <f t="shared" si="18"/>
        <v>76735.109999999986</v>
      </c>
      <c r="M225" s="101">
        <f t="shared" si="19"/>
        <v>8.2076209482958365E-2</v>
      </c>
      <c r="O225" s="2">
        <v>0</v>
      </c>
      <c r="P225" s="3">
        <f t="shared" si="20"/>
        <v>-934925.12</v>
      </c>
    </row>
    <row r="226" spans="1:16" x14ac:dyDescent="0.35">
      <c r="A226">
        <v>71024</v>
      </c>
      <c r="B226" s="2">
        <v>86364.7</v>
      </c>
      <c r="C226" s="99">
        <v>147875.54</v>
      </c>
      <c r="D226" s="2">
        <v>1439.42</v>
      </c>
      <c r="E226" s="2">
        <v>0</v>
      </c>
      <c r="F226" s="2">
        <v>0</v>
      </c>
      <c r="G226" s="2">
        <v>0</v>
      </c>
      <c r="H226" s="2">
        <v>0</v>
      </c>
      <c r="I226" s="2">
        <v>0</v>
      </c>
      <c r="J226" s="100">
        <f t="shared" si="17"/>
        <v>149314.96000000002</v>
      </c>
      <c r="K226" s="2">
        <v>141762.83000000002</v>
      </c>
      <c r="L226" s="3">
        <f t="shared" si="18"/>
        <v>7552.1300000000047</v>
      </c>
      <c r="M226" s="101">
        <f t="shared" si="19"/>
        <v>5.0578522071733495E-2</v>
      </c>
      <c r="O226" s="2">
        <v>0</v>
      </c>
      <c r="P226" s="3">
        <f t="shared" si="20"/>
        <v>-149314.96000000002</v>
      </c>
    </row>
    <row r="227" spans="1:16" x14ac:dyDescent="0.35">
      <c r="A227">
        <v>71025</v>
      </c>
      <c r="B227" s="2">
        <v>186474.21</v>
      </c>
      <c r="C227" s="99">
        <v>300462.86</v>
      </c>
      <c r="D227" s="2">
        <v>3107.88</v>
      </c>
      <c r="E227" s="2">
        <v>0</v>
      </c>
      <c r="F227" s="2">
        <v>0</v>
      </c>
      <c r="G227" s="2">
        <v>0</v>
      </c>
      <c r="H227" s="2">
        <v>0</v>
      </c>
      <c r="I227" s="2">
        <v>0</v>
      </c>
      <c r="J227" s="100">
        <f t="shared" si="17"/>
        <v>303570.74</v>
      </c>
      <c r="K227" s="2">
        <v>281567.15000000002</v>
      </c>
      <c r="L227" s="3">
        <f t="shared" si="18"/>
        <v>22003.589999999967</v>
      </c>
      <c r="M227" s="101">
        <f t="shared" si="19"/>
        <v>7.2482578525189773E-2</v>
      </c>
      <c r="O227" s="2">
        <v>18821.849999999999</v>
      </c>
      <c r="P227" s="3">
        <f t="shared" si="20"/>
        <v>-284748.89</v>
      </c>
    </row>
    <row r="228" spans="1:16" x14ac:dyDescent="0.35">
      <c r="A228">
        <v>71026</v>
      </c>
      <c r="B228" s="2">
        <v>135755.04</v>
      </c>
      <c r="C228" s="99">
        <v>232442.49</v>
      </c>
      <c r="D228" s="2">
        <v>2262.63</v>
      </c>
      <c r="E228" s="2">
        <v>215.37</v>
      </c>
      <c r="F228" s="2">
        <v>368.76</v>
      </c>
      <c r="G228" s="2">
        <v>3.58</v>
      </c>
      <c r="H228" s="2">
        <v>0</v>
      </c>
      <c r="I228" s="2">
        <v>0</v>
      </c>
      <c r="J228" s="100">
        <f t="shared" si="17"/>
        <v>235077.46</v>
      </c>
      <c r="K228" s="2">
        <v>278777.2</v>
      </c>
      <c r="L228" s="3">
        <f t="shared" si="18"/>
        <v>-43699.74000000002</v>
      </c>
      <c r="M228" s="101">
        <f t="shared" si="19"/>
        <v>-0.18589506624752547</v>
      </c>
      <c r="O228" s="2">
        <v>0</v>
      </c>
      <c r="P228" s="3">
        <f t="shared" si="20"/>
        <v>-235077.46</v>
      </c>
    </row>
    <row r="229" spans="1:16" x14ac:dyDescent="0.35">
      <c r="A229">
        <v>71027</v>
      </c>
      <c r="B229" s="2">
        <v>11686.1</v>
      </c>
      <c r="C229" s="99">
        <v>18814.93</v>
      </c>
      <c r="D229" s="2">
        <v>0</v>
      </c>
      <c r="E229" s="2">
        <v>0</v>
      </c>
      <c r="F229" s="2">
        <v>0</v>
      </c>
      <c r="G229" s="2">
        <v>0</v>
      </c>
      <c r="H229" s="2">
        <v>0</v>
      </c>
      <c r="I229" s="2">
        <v>0</v>
      </c>
      <c r="J229" s="100">
        <f t="shared" si="17"/>
        <v>18814.93</v>
      </c>
      <c r="K229" s="2">
        <v>16983.84</v>
      </c>
      <c r="L229" s="3">
        <f t="shared" si="18"/>
        <v>1831.0900000000001</v>
      </c>
      <c r="M229" s="101">
        <f t="shared" si="19"/>
        <v>9.7321116793950349E-2</v>
      </c>
      <c r="O229" s="2">
        <v>1194.05</v>
      </c>
      <c r="P229" s="3">
        <f t="shared" si="20"/>
        <v>-17620.88</v>
      </c>
    </row>
    <row r="230" spans="1:16" x14ac:dyDescent="0.35">
      <c r="A230">
        <v>71028</v>
      </c>
      <c r="B230" s="2">
        <v>7272.1</v>
      </c>
      <c r="C230" s="99">
        <v>11660.02</v>
      </c>
      <c r="D230" s="2">
        <v>121.19</v>
      </c>
      <c r="E230" s="2">
        <v>0</v>
      </c>
      <c r="F230" s="2">
        <v>0</v>
      </c>
      <c r="G230" s="2">
        <v>0</v>
      </c>
      <c r="H230" s="2">
        <v>0</v>
      </c>
      <c r="I230" s="2">
        <v>0</v>
      </c>
      <c r="J230" s="100">
        <f t="shared" si="17"/>
        <v>11781.210000000001</v>
      </c>
      <c r="K230" s="2">
        <v>7873.7300000000005</v>
      </c>
      <c r="L230" s="3">
        <f t="shared" si="18"/>
        <v>3907.4800000000005</v>
      </c>
      <c r="M230" s="101">
        <f t="shared" si="19"/>
        <v>0.33167051601660613</v>
      </c>
      <c r="O230" s="2">
        <v>612.29999999999995</v>
      </c>
      <c r="P230" s="3">
        <f t="shared" si="20"/>
        <v>-11168.910000000002</v>
      </c>
    </row>
    <row r="231" spans="1:16" x14ac:dyDescent="0.35">
      <c r="A231">
        <v>71030</v>
      </c>
      <c r="B231" s="2">
        <v>8148.29</v>
      </c>
      <c r="C231" s="99">
        <v>13270.07</v>
      </c>
      <c r="D231" s="2">
        <v>135.84</v>
      </c>
      <c r="E231" s="2">
        <v>0</v>
      </c>
      <c r="F231" s="2">
        <v>0</v>
      </c>
      <c r="G231" s="2">
        <v>0</v>
      </c>
      <c r="H231" s="2">
        <v>0</v>
      </c>
      <c r="I231" s="2">
        <v>0</v>
      </c>
      <c r="J231" s="100">
        <f t="shared" si="17"/>
        <v>13405.91</v>
      </c>
      <c r="K231" s="2">
        <v>10675.970000000001</v>
      </c>
      <c r="L231" s="3">
        <f t="shared" si="18"/>
        <v>2729.9399999999987</v>
      </c>
      <c r="M231" s="101">
        <f t="shared" si="19"/>
        <v>0.20363705261336221</v>
      </c>
      <c r="O231" s="2">
        <v>681.5</v>
      </c>
      <c r="P231" s="3">
        <f t="shared" si="20"/>
        <v>-12724.41</v>
      </c>
    </row>
    <row r="232" spans="1:16" x14ac:dyDescent="0.35">
      <c r="A232">
        <v>71031</v>
      </c>
      <c r="B232" s="2">
        <v>73262.33</v>
      </c>
      <c r="C232" s="99">
        <v>125441.68</v>
      </c>
      <c r="D232" s="2">
        <v>1221.04</v>
      </c>
      <c r="E232" s="2">
        <v>684.45</v>
      </c>
      <c r="F232" s="2">
        <v>1171.93</v>
      </c>
      <c r="G232" s="2">
        <v>11.41</v>
      </c>
      <c r="H232" s="2">
        <v>0</v>
      </c>
      <c r="I232" s="2">
        <v>0</v>
      </c>
      <c r="J232" s="100">
        <f t="shared" si="17"/>
        <v>127846.05999999998</v>
      </c>
      <c r="K232" s="2">
        <v>127595.3</v>
      </c>
      <c r="L232" s="3">
        <f t="shared" si="18"/>
        <v>250.75999999998021</v>
      </c>
      <c r="M232" s="101">
        <f t="shared" si="19"/>
        <v>1.9614214157243504E-3</v>
      </c>
      <c r="O232" s="2">
        <v>0</v>
      </c>
      <c r="P232" s="3">
        <f t="shared" si="20"/>
        <v>-127846.05999999998</v>
      </c>
    </row>
    <row r="233" spans="1:16" x14ac:dyDescent="0.35">
      <c r="A233">
        <v>71032</v>
      </c>
      <c r="B233" s="2">
        <v>83112.66</v>
      </c>
      <c r="C233" s="99">
        <v>142307.04999999999</v>
      </c>
      <c r="D233" s="2">
        <v>1385.19</v>
      </c>
      <c r="E233" s="2">
        <v>0</v>
      </c>
      <c r="F233" s="2">
        <v>0</v>
      </c>
      <c r="G233" s="2">
        <v>0</v>
      </c>
      <c r="H233" s="2">
        <v>0</v>
      </c>
      <c r="I233" s="2">
        <v>0</v>
      </c>
      <c r="J233" s="100">
        <f t="shared" si="17"/>
        <v>143692.24</v>
      </c>
      <c r="K233" s="2">
        <v>121255.20999999999</v>
      </c>
      <c r="L233" s="3">
        <f t="shared" si="18"/>
        <v>22437.03</v>
      </c>
      <c r="M233" s="101">
        <f t="shared" si="19"/>
        <v>0.15614642794906669</v>
      </c>
      <c r="O233" s="2">
        <v>0</v>
      </c>
      <c r="P233" s="3">
        <f t="shared" si="20"/>
        <v>-143692.24</v>
      </c>
    </row>
    <row r="234" spans="1:16" x14ac:dyDescent="0.35">
      <c r="A234">
        <v>71034</v>
      </c>
      <c r="B234" s="2">
        <v>31287.58</v>
      </c>
      <c r="C234" s="99">
        <v>49685.120000000003</v>
      </c>
      <c r="D234" s="2">
        <v>521.6</v>
      </c>
      <c r="E234" s="2">
        <v>3582</v>
      </c>
      <c r="F234" s="2">
        <v>6133.18</v>
      </c>
      <c r="G234" s="2">
        <v>59.74</v>
      </c>
      <c r="H234" s="2">
        <v>0</v>
      </c>
      <c r="I234" s="2">
        <v>0</v>
      </c>
      <c r="J234" s="100">
        <f t="shared" si="17"/>
        <v>56399.64</v>
      </c>
      <c r="K234" s="2">
        <v>59919.259999999995</v>
      </c>
      <c r="L234" s="3">
        <f t="shared" si="18"/>
        <v>-3519.6199999999953</v>
      </c>
      <c r="M234" s="101">
        <f t="shared" si="19"/>
        <v>-6.2405008258917885E-2</v>
      </c>
      <c r="O234" s="2">
        <v>3888.69</v>
      </c>
      <c r="P234" s="3">
        <f t="shared" si="20"/>
        <v>-52510.95</v>
      </c>
    </row>
    <row r="235" spans="1:16" x14ac:dyDescent="0.35">
      <c r="A235">
        <v>71035</v>
      </c>
      <c r="B235" s="2">
        <v>7624.52</v>
      </c>
      <c r="C235" s="99">
        <v>13055.1</v>
      </c>
      <c r="D235" s="2">
        <v>127.07</v>
      </c>
      <c r="E235" s="2">
        <v>0</v>
      </c>
      <c r="F235" s="2">
        <v>0</v>
      </c>
      <c r="G235" s="2">
        <v>0</v>
      </c>
      <c r="H235" s="2">
        <v>0</v>
      </c>
      <c r="I235" s="2">
        <v>0</v>
      </c>
      <c r="J235" s="100">
        <f t="shared" si="17"/>
        <v>13182.17</v>
      </c>
      <c r="K235" s="2">
        <v>12619.79</v>
      </c>
      <c r="L235" s="3">
        <f t="shared" si="18"/>
        <v>562.3799999999992</v>
      </c>
      <c r="M235" s="101">
        <f t="shared" si="19"/>
        <v>4.2662171706175783E-2</v>
      </c>
      <c r="O235" s="2">
        <v>0</v>
      </c>
      <c r="P235" s="3">
        <f t="shared" si="20"/>
        <v>-13182.17</v>
      </c>
    </row>
    <row r="236" spans="1:16" x14ac:dyDescent="0.35">
      <c r="A236">
        <v>71036</v>
      </c>
      <c r="B236" s="2">
        <v>40060.69</v>
      </c>
      <c r="C236" s="99">
        <v>68593.990000000005</v>
      </c>
      <c r="D236" s="2">
        <v>667.69</v>
      </c>
      <c r="E236" s="2">
        <v>0</v>
      </c>
      <c r="F236" s="2">
        <v>0</v>
      </c>
      <c r="G236" s="2">
        <v>0</v>
      </c>
      <c r="H236" s="2">
        <v>0</v>
      </c>
      <c r="I236" s="2">
        <v>0</v>
      </c>
      <c r="J236" s="100">
        <f t="shared" si="17"/>
        <v>69261.680000000008</v>
      </c>
      <c r="K236" s="2">
        <v>60983.59</v>
      </c>
      <c r="L236" s="3">
        <f t="shared" si="18"/>
        <v>8278.0900000000111</v>
      </c>
      <c r="M236" s="101">
        <f t="shared" si="19"/>
        <v>0.11951904718453278</v>
      </c>
      <c r="O236" s="2">
        <v>0</v>
      </c>
      <c r="P236" s="3">
        <f t="shared" si="20"/>
        <v>-69261.680000000008</v>
      </c>
    </row>
    <row r="237" spans="1:16" x14ac:dyDescent="0.35">
      <c r="A237">
        <v>71037</v>
      </c>
      <c r="B237" s="2">
        <v>23761.19</v>
      </c>
      <c r="C237" s="99">
        <v>38393.64</v>
      </c>
      <c r="D237" s="2">
        <v>396.04</v>
      </c>
      <c r="E237" s="2">
        <v>0</v>
      </c>
      <c r="F237" s="2">
        <v>0</v>
      </c>
      <c r="G237" s="2">
        <v>0</v>
      </c>
      <c r="H237" s="2">
        <v>0</v>
      </c>
      <c r="I237" s="2">
        <v>0</v>
      </c>
      <c r="J237" s="100">
        <f t="shared" si="17"/>
        <v>38789.68</v>
      </c>
      <c r="K237" s="2">
        <v>32987.9</v>
      </c>
      <c r="L237" s="3">
        <f t="shared" si="18"/>
        <v>5801.7799999999988</v>
      </c>
      <c r="M237" s="101">
        <f t="shared" si="19"/>
        <v>0.14957019495907156</v>
      </c>
      <c r="O237" s="2">
        <v>2290.8200000000002</v>
      </c>
      <c r="P237" s="3">
        <f t="shared" si="20"/>
        <v>-36498.86</v>
      </c>
    </row>
    <row r="238" spans="1:16" x14ac:dyDescent="0.35">
      <c r="A238">
        <v>71038</v>
      </c>
      <c r="B238" s="2">
        <v>136868.74</v>
      </c>
      <c r="C238" s="99">
        <v>221411.82</v>
      </c>
      <c r="D238" s="2">
        <v>2281.2199999999998</v>
      </c>
      <c r="E238" s="2">
        <v>0</v>
      </c>
      <c r="F238" s="2">
        <v>0</v>
      </c>
      <c r="G238" s="2">
        <v>0</v>
      </c>
      <c r="H238" s="2">
        <v>0</v>
      </c>
      <c r="I238" s="2">
        <v>0</v>
      </c>
      <c r="J238" s="100">
        <f t="shared" si="17"/>
        <v>223693.04</v>
      </c>
      <c r="K238" s="2">
        <v>203069.96999999997</v>
      </c>
      <c r="L238" s="3">
        <f t="shared" si="18"/>
        <v>20623.070000000036</v>
      </c>
      <c r="M238" s="101">
        <f t="shared" si="19"/>
        <v>9.219361496450687E-2</v>
      </c>
      <c r="O238" s="2">
        <v>12935.5</v>
      </c>
      <c r="P238" s="3">
        <f t="shared" si="20"/>
        <v>-210757.54</v>
      </c>
    </row>
    <row r="239" spans="1:16" x14ac:dyDescent="0.35">
      <c r="A239">
        <v>71039</v>
      </c>
      <c r="B239" s="2">
        <v>6649.63</v>
      </c>
      <c r="C239" s="99">
        <v>11385.79</v>
      </c>
      <c r="D239" s="2">
        <v>110.83</v>
      </c>
      <c r="E239" s="2">
        <v>0</v>
      </c>
      <c r="F239" s="2">
        <v>0</v>
      </c>
      <c r="G239" s="2">
        <v>0</v>
      </c>
      <c r="H239" s="2">
        <v>0</v>
      </c>
      <c r="I239" s="2">
        <v>0</v>
      </c>
      <c r="J239" s="100">
        <f t="shared" si="17"/>
        <v>11496.62</v>
      </c>
      <c r="K239" s="2">
        <v>16133.369999999999</v>
      </c>
      <c r="L239" s="3">
        <f t="shared" si="18"/>
        <v>-4636.7499999999982</v>
      </c>
      <c r="M239" s="101">
        <f t="shared" si="19"/>
        <v>-0.40331419147540737</v>
      </c>
      <c r="O239" s="2">
        <v>0</v>
      </c>
      <c r="P239" s="3">
        <f t="shared" si="20"/>
        <v>-11496.62</v>
      </c>
    </row>
    <row r="240" spans="1:16" x14ac:dyDescent="0.35">
      <c r="A240">
        <v>71042</v>
      </c>
      <c r="B240" s="2">
        <v>7537.35</v>
      </c>
      <c r="C240" s="99">
        <v>12905.74</v>
      </c>
      <c r="D240" s="2">
        <v>125.63</v>
      </c>
      <c r="E240" s="2">
        <v>0</v>
      </c>
      <c r="F240" s="2">
        <v>0</v>
      </c>
      <c r="G240" s="2">
        <v>0</v>
      </c>
      <c r="H240" s="2">
        <v>0</v>
      </c>
      <c r="I240" s="2">
        <v>0</v>
      </c>
      <c r="J240" s="100">
        <f t="shared" si="17"/>
        <v>13031.369999999999</v>
      </c>
      <c r="K240" s="2">
        <v>30018.13</v>
      </c>
      <c r="L240" s="3">
        <f t="shared" si="18"/>
        <v>-16986.760000000002</v>
      </c>
      <c r="M240" s="101">
        <f t="shared" si="19"/>
        <v>-1.3035283320172786</v>
      </c>
      <c r="O240" s="2">
        <v>0</v>
      </c>
      <c r="P240" s="3">
        <f t="shared" ref="P240:P271" si="21">O240-J240</f>
        <v>-13031.369999999999</v>
      </c>
    </row>
    <row r="241" spans="1:16" x14ac:dyDescent="0.35">
      <c r="A241">
        <v>71043</v>
      </c>
      <c r="B241" s="2">
        <v>5598</v>
      </c>
      <c r="C241" s="99">
        <v>9106.81</v>
      </c>
      <c r="D241" s="2">
        <v>0</v>
      </c>
      <c r="E241" s="2">
        <v>0</v>
      </c>
      <c r="F241" s="2">
        <v>0</v>
      </c>
      <c r="G241" s="2">
        <v>0</v>
      </c>
      <c r="H241" s="2">
        <v>0</v>
      </c>
      <c r="I241" s="2">
        <v>0</v>
      </c>
      <c r="J241" s="100">
        <f t="shared" si="17"/>
        <v>9106.81</v>
      </c>
      <c r="K241" s="2">
        <v>8484.81</v>
      </c>
      <c r="L241" s="3">
        <f t="shared" si="18"/>
        <v>622</v>
      </c>
      <c r="M241" s="101">
        <f t="shared" si="19"/>
        <v>6.8300535533298706E-2</v>
      </c>
      <c r="O241" s="2">
        <v>478.23</v>
      </c>
      <c r="P241" s="3">
        <f t="shared" si="21"/>
        <v>-8628.58</v>
      </c>
    </row>
    <row r="242" spans="1:16" x14ac:dyDescent="0.35">
      <c r="A242">
        <v>71044</v>
      </c>
      <c r="B242" s="2">
        <v>381138.07</v>
      </c>
      <c r="C242" s="99">
        <v>654623.88</v>
      </c>
      <c r="D242" s="2">
        <v>0</v>
      </c>
      <c r="E242" s="2">
        <v>39778.400000000001</v>
      </c>
      <c r="F242" s="2">
        <v>68109.83</v>
      </c>
      <c r="G242" s="2">
        <v>0</v>
      </c>
      <c r="H242" s="2">
        <v>0</v>
      </c>
      <c r="I242" s="2">
        <v>0</v>
      </c>
      <c r="J242" s="100">
        <f t="shared" si="17"/>
        <v>722733.71</v>
      </c>
      <c r="K242" s="2">
        <v>675532.65999999992</v>
      </c>
      <c r="L242" s="3">
        <f t="shared" si="18"/>
        <v>47201.050000000047</v>
      </c>
      <c r="M242" s="101">
        <f t="shared" si="19"/>
        <v>6.5309047228473749E-2</v>
      </c>
      <c r="O242" s="2">
        <v>0</v>
      </c>
      <c r="P242" s="3">
        <f t="shared" si="21"/>
        <v>-722733.71</v>
      </c>
    </row>
    <row r="243" spans="1:16" x14ac:dyDescent="0.35">
      <c r="A243">
        <v>71045</v>
      </c>
      <c r="B243" s="2">
        <v>154069.51999999999</v>
      </c>
      <c r="C243" s="99">
        <v>263801.46999999997</v>
      </c>
      <c r="D243" s="2">
        <v>2567.81</v>
      </c>
      <c r="E243" s="2">
        <v>9443.36</v>
      </c>
      <c r="F243" s="2">
        <v>16169.2</v>
      </c>
      <c r="G243" s="2">
        <v>157.38999999999999</v>
      </c>
      <c r="H243" s="2">
        <v>0</v>
      </c>
      <c r="I243" s="2">
        <v>0</v>
      </c>
      <c r="J243" s="100">
        <f t="shared" si="17"/>
        <v>282695.87</v>
      </c>
      <c r="K243" s="2">
        <v>236959.49</v>
      </c>
      <c r="L243" s="3">
        <f t="shared" si="18"/>
        <v>45736.380000000005</v>
      </c>
      <c r="M243" s="101">
        <f t="shared" si="19"/>
        <v>0.16178651637181685</v>
      </c>
      <c r="O243" s="2">
        <v>0</v>
      </c>
      <c r="P243" s="3">
        <f t="shared" si="21"/>
        <v>-282695.87</v>
      </c>
    </row>
    <row r="244" spans="1:16" x14ac:dyDescent="0.35">
      <c r="A244">
        <v>71047</v>
      </c>
      <c r="B244" s="2">
        <v>55277.64</v>
      </c>
      <c r="C244" s="99">
        <v>90204.53</v>
      </c>
      <c r="D244" s="2">
        <v>921.28</v>
      </c>
      <c r="E244" s="2">
        <v>0</v>
      </c>
      <c r="F244" s="2">
        <v>0</v>
      </c>
      <c r="G244" s="2">
        <v>0</v>
      </c>
      <c r="H244" s="2">
        <v>0</v>
      </c>
      <c r="I244" s="2">
        <v>0</v>
      </c>
      <c r="J244" s="100">
        <f t="shared" si="17"/>
        <v>91125.81</v>
      </c>
      <c r="K244" s="2">
        <v>81970.53</v>
      </c>
      <c r="L244" s="3">
        <f t="shared" si="18"/>
        <v>9155.2799999999988</v>
      </c>
      <c r="M244" s="101">
        <f t="shared" si="19"/>
        <v>0.10046857196660308</v>
      </c>
      <c r="O244" s="2">
        <v>4445.53</v>
      </c>
      <c r="P244" s="3">
        <f t="shared" si="21"/>
        <v>-86680.28</v>
      </c>
    </row>
    <row r="245" spans="1:16" x14ac:dyDescent="0.35">
      <c r="A245">
        <v>71101</v>
      </c>
      <c r="B245" s="2">
        <v>516374.69</v>
      </c>
      <c r="C245" s="99">
        <v>884149.53</v>
      </c>
      <c r="D245" s="2">
        <v>8606.2999999999993</v>
      </c>
      <c r="E245" s="2">
        <v>29047.3</v>
      </c>
      <c r="F245" s="2">
        <v>49735.89</v>
      </c>
      <c r="G245" s="2">
        <v>484.15</v>
      </c>
      <c r="H245" s="2">
        <v>0</v>
      </c>
      <c r="I245" s="2">
        <v>0</v>
      </c>
      <c r="J245" s="100">
        <f t="shared" si="17"/>
        <v>942975.87000000011</v>
      </c>
      <c r="K245" s="2">
        <v>799309.7</v>
      </c>
      <c r="L245" s="3">
        <f t="shared" si="18"/>
        <v>143666.17000000016</v>
      </c>
      <c r="M245" s="101">
        <f t="shared" si="19"/>
        <v>0.1523540257716246</v>
      </c>
      <c r="O245" s="2">
        <v>0</v>
      </c>
      <c r="P245" s="3">
        <f t="shared" si="21"/>
        <v>-942975.87000000011</v>
      </c>
    </row>
    <row r="246" spans="1:16" x14ac:dyDescent="0.35">
      <c r="A246">
        <v>71103</v>
      </c>
      <c r="B246" s="2">
        <v>540603.52</v>
      </c>
      <c r="C246" s="99">
        <v>879172.23</v>
      </c>
      <c r="D246" s="2">
        <v>9010.09</v>
      </c>
      <c r="E246" s="2">
        <v>17797.3</v>
      </c>
      <c r="F246" s="2">
        <v>30472.81</v>
      </c>
      <c r="G246" s="2">
        <v>296.58999999999997</v>
      </c>
      <c r="H246" s="2">
        <v>0</v>
      </c>
      <c r="I246" s="2">
        <v>0</v>
      </c>
      <c r="J246" s="100">
        <f t="shared" si="17"/>
        <v>918951.72</v>
      </c>
      <c r="K246" s="2">
        <v>837952.79</v>
      </c>
      <c r="L246" s="3">
        <f t="shared" si="18"/>
        <v>80998.929999999935</v>
      </c>
      <c r="M246" s="101">
        <f t="shared" si="19"/>
        <v>8.8142748130445786E-2</v>
      </c>
      <c r="O246" s="2">
        <v>46293.78</v>
      </c>
      <c r="P246" s="3">
        <f t="shared" si="21"/>
        <v>-872657.94</v>
      </c>
    </row>
    <row r="247" spans="1:16" x14ac:dyDescent="0.35">
      <c r="A247">
        <v>71105</v>
      </c>
      <c r="B247" s="2">
        <v>192404.4</v>
      </c>
      <c r="C247" s="99">
        <v>307918.11</v>
      </c>
      <c r="D247" s="2">
        <v>3206.63</v>
      </c>
      <c r="E247" s="2">
        <v>9355.67</v>
      </c>
      <c r="F247" s="2">
        <v>16018.92</v>
      </c>
      <c r="G247" s="2">
        <v>155.91999999999999</v>
      </c>
      <c r="H247" s="2">
        <v>0</v>
      </c>
      <c r="I247" s="2">
        <v>0</v>
      </c>
      <c r="J247" s="100">
        <f t="shared" si="17"/>
        <v>327299.57999999996</v>
      </c>
      <c r="K247" s="2">
        <v>304690.69</v>
      </c>
      <c r="L247" s="3">
        <f t="shared" si="18"/>
        <v>22608.889999999956</v>
      </c>
      <c r="M247" s="101">
        <f t="shared" si="19"/>
        <v>6.9077051672354603E-2</v>
      </c>
      <c r="O247" s="2">
        <v>21522.25</v>
      </c>
      <c r="P247" s="3">
        <f t="shared" si="21"/>
        <v>-305777.32999999996</v>
      </c>
    </row>
    <row r="248" spans="1:16" x14ac:dyDescent="0.35">
      <c r="A248">
        <v>71106</v>
      </c>
      <c r="B248" s="2">
        <v>35086.879999999997</v>
      </c>
      <c r="C248" s="99">
        <v>56486.28</v>
      </c>
      <c r="D248" s="2">
        <v>584.80999999999995</v>
      </c>
      <c r="E248" s="2">
        <v>92.17</v>
      </c>
      <c r="F248" s="2">
        <v>157.84</v>
      </c>
      <c r="G248" s="2">
        <v>1.54</v>
      </c>
      <c r="H248" s="2">
        <v>0</v>
      </c>
      <c r="I248" s="2">
        <v>0</v>
      </c>
      <c r="J248" s="100">
        <f t="shared" si="17"/>
        <v>57230.469999999994</v>
      </c>
      <c r="K248" s="2">
        <v>51962.69</v>
      </c>
      <c r="L248" s="3">
        <f t="shared" si="18"/>
        <v>5267.7799999999916</v>
      </c>
      <c r="M248" s="101">
        <f t="shared" si="19"/>
        <v>9.2045024267667072E-2</v>
      </c>
      <c r="O248" s="2">
        <v>3595.22</v>
      </c>
      <c r="P248" s="3">
        <f t="shared" si="21"/>
        <v>-53635.249999999993</v>
      </c>
    </row>
    <row r="249" spans="1:16" x14ac:dyDescent="0.35">
      <c r="A249">
        <v>71107</v>
      </c>
      <c r="B249" s="2">
        <v>24393.95</v>
      </c>
      <c r="C249" s="99">
        <v>41768.21</v>
      </c>
      <c r="D249" s="2">
        <v>406.53</v>
      </c>
      <c r="E249" s="2">
        <v>0</v>
      </c>
      <c r="F249" s="2">
        <v>0</v>
      </c>
      <c r="G249" s="2">
        <v>0</v>
      </c>
      <c r="H249" s="2">
        <v>0</v>
      </c>
      <c r="I249" s="2">
        <v>0</v>
      </c>
      <c r="J249" s="100">
        <f t="shared" si="17"/>
        <v>42174.74</v>
      </c>
      <c r="K249" s="2">
        <v>43609.229999999996</v>
      </c>
      <c r="L249" s="3">
        <f t="shared" si="18"/>
        <v>-1434.489999999998</v>
      </c>
      <c r="M249" s="101">
        <f t="shared" si="19"/>
        <v>-3.4013013476787243E-2</v>
      </c>
      <c r="O249" s="2">
        <v>0</v>
      </c>
      <c r="P249" s="3">
        <f t="shared" si="21"/>
        <v>-42174.74</v>
      </c>
    </row>
    <row r="250" spans="1:16" x14ac:dyDescent="0.35">
      <c r="A250">
        <v>71108</v>
      </c>
      <c r="B250" s="2">
        <v>37792.410000000003</v>
      </c>
      <c r="C250" s="99">
        <v>60518.21</v>
      </c>
      <c r="D250" s="2">
        <v>629.88</v>
      </c>
      <c r="E250" s="2">
        <v>0</v>
      </c>
      <c r="F250" s="2">
        <v>0</v>
      </c>
      <c r="G250" s="2">
        <v>0</v>
      </c>
      <c r="H250" s="2">
        <v>0</v>
      </c>
      <c r="I250" s="2">
        <v>0</v>
      </c>
      <c r="J250" s="100">
        <f t="shared" si="17"/>
        <v>61148.09</v>
      </c>
      <c r="K250" s="2">
        <v>53517.27</v>
      </c>
      <c r="L250" s="3">
        <f t="shared" si="18"/>
        <v>7630.82</v>
      </c>
      <c r="M250" s="101">
        <f t="shared" si="19"/>
        <v>0.12479245059003478</v>
      </c>
      <c r="O250" s="2">
        <v>4190.8599999999997</v>
      </c>
      <c r="P250" s="3">
        <f t="shared" si="21"/>
        <v>-56957.229999999996</v>
      </c>
    </row>
    <row r="251" spans="1:16" x14ac:dyDescent="0.35">
      <c r="A251">
        <v>71109</v>
      </c>
      <c r="B251" s="2">
        <v>53457.78</v>
      </c>
      <c r="C251" s="99">
        <v>85720.27</v>
      </c>
      <c r="D251" s="2">
        <v>891.02</v>
      </c>
      <c r="E251" s="2">
        <v>3536.67</v>
      </c>
      <c r="F251" s="2">
        <v>6055.51</v>
      </c>
      <c r="G251" s="2">
        <v>58.95</v>
      </c>
      <c r="H251" s="2">
        <v>0</v>
      </c>
      <c r="I251" s="2">
        <v>0</v>
      </c>
      <c r="J251" s="100">
        <f t="shared" si="17"/>
        <v>92725.75</v>
      </c>
      <c r="K251" s="2">
        <v>92062.39</v>
      </c>
      <c r="L251" s="3">
        <f t="shared" si="18"/>
        <v>663.36000000000058</v>
      </c>
      <c r="M251" s="101">
        <f t="shared" si="19"/>
        <v>7.1539998328403985E-3</v>
      </c>
      <c r="O251" s="2">
        <v>5810.1</v>
      </c>
      <c r="P251" s="3">
        <f t="shared" si="21"/>
        <v>-86915.65</v>
      </c>
    </row>
    <row r="252" spans="1:16" x14ac:dyDescent="0.35">
      <c r="A252">
        <v>71112</v>
      </c>
      <c r="B252" s="2">
        <v>218275.22</v>
      </c>
      <c r="C252" s="99">
        <v>354584.27</v>
      </c>
      <c r="D252" s="2">
        <v>3637.97</v>
      </c>
      <c r="E252" s="2">
        <v>2040.65</v>
      </c>
      <c r="F252" s="2">
        <v>3494.04</v>
      </c>
      <c r="G252" s="2">
        <v>34.01</v>
      </c>
      <c r="H252" s="2">
        <v>0</v>
      </c>
      <c r="I252" s="2">
        <v>0</v>
      </c>
      <c r="J252" s="100">
        <f t="shared" si="17"/>
        <v>361750.29</v>
      </c>
      <c r="K252" s="2">
        <v>313088.86</v>
      </c>
      <c r="L252" s="3">
        <f t="shared" si="18"/>
        <v>48661.429999999993</v>
      </c>
      <c r="M252" s="101">
        <f t="shared" si="19"/>
        <v>0.13451663024236965</v>
      </c>
      <c r="O252" s="2">
        <v>19151.349999999999</v>
      </c>
      <c r="P252" s="3">
        <f t="shared" si="21"/>
        <v>-342598.94</v>
      </c>
    </row>
    <row r="253" spans="1:16" x14ac:dyDescent="0.35">
      <c r="A253">
        <v>71114</v>
      </c>
      <c r="B253" s="2">
        <v>12478.37</v>
      </c>
      <c r="C253" s="99">
        <v>21365.75</v>
      </c>
      <c r="D253" s="2">
        <v>207.99</v>
      </c>
      <c r="E253" s="2">
        <v>0</v>
      </c>
      <c r="F253" s="2">
        <v>0</v>
      </c>
      <c r="G253" s="2">
        <v>0</v>
      </c>
      <c r="H253" s="2">
        <v>0</v>
      </c>
      <c r="I253" s="2">
        <v>0</v>
      </c>
      <c r="J253" s="100">
        <f t="shared" si="17"/>
        <v>21573.74</v>
      </c>
      <c r="K253" s="2">
        <v>19518.410000000003</v>
      </c>
      <c r="L253" s="3">
        <f t="shared" si="18"/>
        <v>2055.3299999999981</v>
      </c>
      <c r="M253" s="101">
        <f t="shared" si="19"/>
        <v>9.5269990275214128E-2</v>
      </c>
      <c r="O253" s="2">
        <v>0</v>
      </c>
      <c r="P253" s="3">
        <f t="shared" si="21"/>
        <v>-21573.74</v>
      </c>
    </row>
    <row r="254" spans="1:16" x14ac:dyDescent="0.35">
      <c r="A254">
        <v>71115</v>
      </c>
      <c r="B254" s="2">
        <v>56410.73</v>
      </c>
      <c r="C254" s="99">
        <v>96587.71</v>
      </c>
      <c r="D254" s="2">
        <v>940.17</v>
      </c>
      <c r="E254" s="2">
        <v>0</v>
      </c>
      <c r="F254" s="2">
        <v>0</v>
      </c>
      <c r="G254" s="2">
        <v>0</v>
      </c>
      <c r="H254" s="2">
        <v>0</v>
      </c>
      <c r="I254" s="2">
        <v>0</v>
      </c>
      <c r="J254" s="100">
        <f t="shared" si="17"/>
        <v>97527.88</v>
      </c>
      <c r="K254" s="2">
        <v>75109.3</v>
      </c>
      <c r="L254" s="3">
        <f t="shared" si="18"/>
        <v>22418.58</v>
      </c>
      <c r="M254" s="101">
        <f t="shared" si="19"/>
        <v>0.22986842326522428</v>
      </c>
      <c r="O254" s="2">
        <v>0</v>
      </c>
      <c r="P254" s="3">
        <f t="shared" si="21"/>
        <v>-97527.88</v>
      </c>
    </row>
    <row r="255" spans="1:16" x14ac:dyDescent="0.35">
      <c r="A255">
        <v>71117</v>
      </c>
      <c r="B255" s="2">
        <v>32501.48</v>
      </c>
      <c r="C255" s="99">
        <v>55649.84</v>
      </c>
      <c r="D255" s="2">
        <v>541.70000000000005</v>
      </c>
      <c r="E255" s="2">
        <v>0</v>
      </c>
      <c r="F255" s="2">
        <v>0</v>
      </c>
      <c r="G255" s="2">
        <v>0</v>
      </c>
      <c r="H255" s="2">
        <v>0</v>
      </c>
      <c r="I255" s="2">
        <v>0</v>
      </c>
      <c r="J255" s="100">
        <f t="shared" si="17"/>
        <v>56191.539999999994</v>
      </c>
      <c r="K255" s="2">
        <v>49418.020000000004</v>
      </c>
      <c r="L255" s="3">
        <f t="shared" si="18"/>
        <v>6773.5199999999895</v>
      </c>
      <c r="M255" s="101">
        <f t="shared" si="19"/>
        <v>0.12054341276284633</v>
      </c>
      <c r="O255" s="2">
        <v>0</v>
      </c>
      <c r="P255" s="3">
        <f t="shared" si="21"/>
        <v>-56191.539999999994</v>
      </c>
    </row>
    <row r="256" spans="1:16" x14ac:dyDescent="0.35">
      <c r="A256">
        <v>71201</v>
      </c>
      <c r="B256" s="2">
        <v>65520.28</v>
      </c>
      <c r="C256" s="99">
        <v>102584.64</v>
      </c>
      <c r="D256" s="2">
        <v>1092.0899999999999</v>
      </c>
      <c r="E256" s="2">
        <v>2382.88</v>
      </c>
      <c r="F256" s="2">
        <v>4079.95</v>
      </c>
      <c r="G256" s="2">
        <v>39.72</v>
      </c>
      <c r="H256" s="2">
        <v>0</v>
      </c>
      <c r="I256" s="2">
        <v>0</v>
      </c>
      <c r="J256" s="100">
        <f t="shared" si="17"/>
        <v>107796.4</v>
      </c>
      <c r="K256" s="2">
        <v>134420.98000000001</v>
      </c>
      <c r="L256" s="3">
        <f t="shared" si="18"/>
        <v>-26624.580000000016</v>
      </c>
      <c r="M256" s="101">
        <f t="shared" si="19"/>
        <v>-0.2469895098537615</v>
      </c>
      <c r="O256" s="2">
        <v>9600.49</v>
      </c>
      <c r="P256" s="3">
        <f t="shared" si="21"/>
        <v>-98195.909999999989</v>
      </c>
    </row>
    <row r="257" spans="1:16" x14ac:dyDescent="0.35">
      <c r="A257">
        <v>71202</v>
      </c>
      <c r="B257" s="2">
        <v>778952.34</v>
      </c>
      <c r="C257" s="99">
        <v>1263712.3700000001</v>
      </c>
      <c r="D257" s="2">
        <v>12982.55</v>
      </c>
      <c r="E257" s="2">
        <v>56742.31</v>
      </c>
      <c r="F257" s="2">
        <v>97155.16</v>
      </c>
      <c r="G257" s="2">
        <v>945.71</v>
      </c>
      <c r="H257" s="2">
        <v>0</v>
      </c>
      <c r="I257" s="2">
        <v>0</v>
      </c>
      <c r="J257" s="100">
        <f t="shared" si="17"/>
        <v>1374795.79</v>
      </c>
      <c r="K257" s="2">
        <v>1195806.94</v>
      </c>
      <c r="L257" s="3">
        <f t="shared" si="18"/>
        <v>178988.85000000009</v>
      </c>
      <c r="M257" s="101">
        <f t="shared" si="19"/>
        <v>0.13019304488850675</v>
      </c>
      <c r="O257" s="2">
        <v>70025.539999999994</v>
      </c>
      <c r="P257" s="3">
        <f t="shared" si="21"/>
        <v>-1304770.25</v>
      </c>
    </row>
    <row r="258" spans="1:16" x14ac:dyDescent="0.35">
      <c r="A258">
        <v>71205</v>
      </c>
      <c r="B258" s="2">
        <v>35879.269999999997</v>
      </c>
      <c r="C258" s="99">
        <v>57994.5</v>
      </c>
      <c r="D258" s="2">
        <v>598.02</v>
      </c>
      <c r="E258" s="2">
        <v>1283.3399999999999</v>
      </c>
      <c r="F258" s="2">
        <v>2197.35</v>
      </c>
      <c r="G258" s="2">
        <v>21.39</v>
      </c>
      <c r="H258" s="2">
        <v>0</v>
      </c>
      <c r="I258" s="2">
        <v>0</v>
      </c>
      <c r="J258" s="100">
        <f t="shared" si="17"/>
        <v>60811.259999999995</v>
      </c>
      <c r="K258" s="2">
        <v>54287.68</v>
      </c>
      <c r="L258" s="3">
        <f t="shared" si="18"/>
        <v>6523.5799999999945</v>
      </c>
      <c r="M258" s="101">
        <f t="shared" si="19"/>
        <v>0.10727585647789563</v>
      </c>
      <c r="O258" s="2">
        <v>3438.01</v>
      </c>
      <c r="P258" s="3">
        <f t="shared" si="21"/>
        <v>-57373.249999999993</v>
      </c>
    </row>
    <row r="259" spans="1:16" x14ac:dyDescent="0.35">
      <c r="A259">
        <v>71206</v>
      </c>
      <c r="B259" s="2">
        <v>217541.76000000001</v>
      </c>
      <c r="C259" s="99">
        <v>372479.41</v>
      </c>
      <c r="D259" s="2">
        <v>3625.7</v>
      </c>
      <c r="E259" s="2">
        <v>313.62</v>
      </c>
      <c r="F259" s="2">
        <v>536.99</v>
      </c>
      <c r="G259" s="2">
        <v>5.25</v>
      </c>
      <c r="H259" s="2">
        <v>0</v>
      </c>
      <c r="I259" s="2">
        <v>0</v>
      </c>
      <c r="J259" s="100">
        <f t="shared" ref="J259:J322" si="22">SUM(C259:I259)-E259</f>
        <v>376647.35</v>
      </c>
      <c r="K259" s="2">
        <v>336417.65</v>
      </c>
      <c r="L259" s="3">
        <f t="shared" ref="L259:L322" si="23">J259-K259</f>
        <v>40229.699999999953</v>
      </c>
      <c r="M259" s="101">
        <f t="shared" si="19"/>
        <v>0.1068099908309456</v>
      </c>
      <c r="O259" s="2">
        <v>0</v>
      </c>
      <c r="P259" s="3">
        <f t="shared" si="21"/>
        <v>-376647.35</v>
      </c>
    </row>
    <row r="260" spans="1:16" x14ac:dyDescent="0.35">
      <c r="A260">
        <v>71207</v>
      </c>
      <c r="B260" s="2">
        <v>94130.13</v>
      </c>
      <c r="C260" s="99">
        <v>161171.70000000001</v>
      </c>
      <c r="D260" s="2">
        <v>1568.81</v>
      </c>
      <c r="E260" s="2">
        <v>6359.01</v>
      </c>
      <c r="F260" s="2">
        <v>10887.95</v>
      </c>
      <c r="G260" s="2">
        <v>105.98</v>
      </c>
      <c r="H260" s="2">
        <v>0</v>
      </c>
      <c r="I260" s="2">
        <v>0</v>
      </c>
      <c r="J260" s="100">
        <f t="shared" si="22"/>
        <v>173734.44000000003</v>
      </c>
      <c r="K260" s="2">
        <v>156759.21</v>
      </c>
      <c r="L260" s="3">
        <f t="shared" si="23"/>
        <v>16975.23000000004</v>
      </c>
      <c r="M260" s="101">
        <f t="shared" si="19"/>
        <v>9.7707915598081965E-2</v>
      </c>
      <c r="O260" s="2">
        <v>0</v>
      </c>
      <c r="P260" s="3">
        <f t="shared" si="21"/>
        <v>-173734.44000000003</v>
      </c>
    </row>
    <row r="261" spans="1:16" x14ac:dyDescent="0.35">
      <c r="A261">
        <v>71209</v>
      </c>
      <c r="B261" s="2">
        <v>33744.14</v>
      </c>
      <c r="C261" s="99">
        <v>57777.74</v>
      </c>
      <c r="D261" s="2">
        <v>562.42999999999995</v>
      </c>
      <c r="E261" s="2">
        <v>403.14</v>
      </c>
      <c r="F261" s="2">
        <v>690.26</v>
      </c>
      <c r="G261" s="2">
        <v>6.72</v>
      </c>
      <c r="H261" s="2">
        <v>0</v>
      </c>
      <c r="I261" s="2">
        <v>0</v>
      </c>
      <c r="J261" s="100">
        <f t="shared" si="22"/>
        <v>59037.15</v>
      </c>
      <c r="K261" s="2">
        <v>47434.289999999994</v>
      </c>
      <c r="L261" s="3">
        <f t="shared" si="23"/>
        <v>11602.860000000008</v>
      </c>
      <c r="M261" s="101">
        <f t="shared" si="19"/>
        <v>0.19653489370675933</v>
      </c>
      <c r="O261" s="2">
        <v>0</v>
      </c>
      <c r="P261" s="3">
        <f t="shared" si="21"/>
        <v>-59037.15</v>
      </c>
    </row>
    <row r="262" spans="1:16" x14ac:dyDescent="0.35">
      <c r="A262">
        <v>71210</v>
      </c>
      <c r="B262" s="2">
        <v>21420.26</v>
      </c>
      <c r="C262" s="99">
        <v>36676.160000000003</v>
      </c>
      <c r="D262" s="2">
        <v>357.02</v>
      </c>
      <c r="E262" s="2">
        <v>0</v>
      </c>
      <c r="F262" s="2">
        <v>0</v>
      </c>
      <c r="G262" s="2">
        <v>0</v>
      </c>
      <c r="H262" s="2">
        <v>0</v>
      </c>
      <c r="I262" s="2">
        <v>0</v>
      </c>
      <c r="J262" s="100">
        <f t="shared" si="22"/>
        <v>37033.18</v>
      </c>
      <c r="K262" s="2">
        <v>31709.399999999998</v>
      </c>
      <c r="L262" s="3">
        <f t="shared" si="23"/>
        <v>5323.7800000000025</v>
      </c>
      <c r="M262" s="101">
        <f t="shared" ref="M262:M325" si="24">IF(J262=0,1,L262/J262)</f>
        <v>0.14375703085719355</v>
      </c>
      <c r="O262" s="2">
        <v>0</v>
      </c>
      <c r="P262" s="3">
        <f t="shared" si="21"/>
        <v>-37033.18</v>
      </c>
    </row>
    <row r="263" spans="1:16" x14ac:dyDescent="0.35">
      <c r="A263">
        <v>71213</v>
      </c>
      <c r="B263" s="2">
        <v>7510.01</v>
      </c>
      <c r="C263" s="99">
        <v>12095.1</v>
      </c>
      <c r="D263" s="2">
        <v>125.17</v>
      </c>
      <c r="E263" s="2">
        <v>0</v>
      </c>
      <c r="F263" s="2">
        <v>0</v>
      </c>
      <c r="G263" s="2">
        <v>0</v>
      </c>
      <c r="H263" s="2">
        <v>0</v>
      </c>
      <c r="I263" s="2">
        <v>0</v>
      </c>
      <c r="J263" s="100">
        <f t="shared" si="22"/>
        <v>12220.27</v>
      </c>
      <c r="K263" s="2">
        <v>10998.12</v>
      </c>
      <c r="L263" s="3">
        <f t="shared" si="23"/>
        <v>1222.1499999999996</v>
      </c>
      <c r="M263" s="101">
        <f t="shared" si="24"/>
        <v>0.10001006524405759</v>
      </c>
      <c r="O263" s="2">
        <v>763.49</v>
      </c>
      <c r="P263" s="3">
        <f t="shared" si="21"/>
        <v>-11456.78</v>
      </c>
    </row>
    <row r="264" spans="1:16" x14ac:dyDescent="0.35">
      <c r="A264">
        <v>71214</v>
      </c>
      <c r="B264" s="2">
        <v>0</v>
      </c>
      <c r="C264" s="99">
        <v>0</v>
      </c>
      <c r="D264" s="2">
        <v>0</v>
      </c>
      <c r="E264" s="2">
        <v>842.76</v>
      </c>
      <c r="F264" s="2">
        <v>1425.95</v>
      </c>
      <c r="G264" s="2">
        <v>0</v>
      </c>
      <c r="H264" s="2">
        <v>0</v>
      </c>
      <c r="I264" s="2">
        <v>0</v>
      </c>
      <c r="J264" s="100">
        <f t="shared" si="22"/>
        <v>1425.95</v>
      </c>
      <c r="K264" s="2">
        <v>1615.6300000000003</v>
      </c>
      <c r="L264" s="3">
        <f t="shared" si="23"/>
        <v>-189.68000000000029</v>
      </c>
      <c r="M264" s="101">
        <f t="shared" si="24"/>
        <v>-0.13302009186857905</v>
      </c>
      <c r="O264" s="2">
        <v>0</v>
      </c>
      <c r="P264" s="3">
        <f t="shared" si="21"/>
        <v>-1425.95</v>
      </c>
    </row>
    <row r="265" spans="1:16" x14ac:dyDescent="0.35">
      <c r="A265">
        <v>71216</v>
      </c>
      <c r="B265" s="2">
        <v>12160.87</v>
      </c>
      <c r="C265" s="99">
        <v>20822.02</v>
      </c>
      <c r="D265" s="2">
        <v>202.69</v>
      </c>
      <c r="E265" s="2">
        <v>975.82</v>
      </c>
      <c r="F265" s="2">
        <v>1670.69</v>
      </c>
      <c r="G265" s="2">
        <v>16.27</v>
      </c>
      <c r="H265" s="2">
        <v>0</v>
      </c>
      <c r="I265" s="2">
        <v>0</v>
      </c>
      <c r="J265" s="100">
        <f t="shared" si="22"/>
        <v>22711.67</v>
      </c>
      <c r="K265" s="2">
        <v>27222.32</v>
      </c>
      <c r="L265" s="3">
        <f t="shared" si="23"/>
        <v>-4510.6500000000015</v>
      </c>
      <c r="M265" s="101">
        <f t="shared" si="24"/>
        <v>-0.1986049462677118</v>
      </c>
      <c r="O265" s="2">
        <v>0</v>
      </c>
      <c r="P265" s="3">
        <f t="shared" si="21"/>
        <v>-22711.67</v>
      </c>
    </row>
    <row r="266" spans="1:16" x14ac:dyDescent="0.35">
      <c r="A266">
        <v>71301</v>
      </c>
      <c r="B266" s="2">
        <v>198922.57</v>
      </c>
      <c r="C266" s="99">
        <v>319842.45</v>
      </c>
      <c r="D266" s="2">
        <v>3315.37</v>
      </c>
      <c r="E266" s="2">
        <v>7034.62</v>
      </c>
      <c r="F266" s="2">
        <v>12044.85</v>
      </c>
      <c r="G266" s="2">
        <v>117.23</v>
      </c>
      <c r="H266" s="2">
        <v>0</v>
      </c>
      <c r="I266" s="2">
        <v>0</v>
      </c>
      <c r="J266" s="100">
        <f t="shared" si="22"/>
        <v>335319.89999999997</v>
      </c>
      <c r="K266" s="2">
        <v>288337.03000000003</v>
      </c>
      <c r="L266" s="3">
        <f t="shared" si="23"/>
        <v>46982.869999999937</v>
      </c>
      <c r="M266" s="101">
        <f t="shared" si="24"/>
        <v>0.1401135751263195</v>
      </c>
      <c r="O266" s="2">
        <v>20755.34</v>
      </c>
      <c r="P266" s="3">
        <f t="shared" si="21"/>
        <v>-314564.55999999994</v>
      </c>
    </row>
    <row r="267" spans="1:16" x14ac:dyDescent="0.35">
      <c r="A267">
        <v>71302</v>
      </c>
      <c r="B267" s="2">
        <v>65812.7</v>
      </c>
      <c r="C267" s="99">
        <v>105150.91</v>
      </c>
      <c r="D267" s="2">
        <v>1096.76</v>
      </c>
      <c r="E267" s="2">
        <v>13638.39</v>
      </c>
      <c r="F267" s="2">
        <v>23351.83</v>
      </c>
      <c r="G267" s="2">
        <v>227.29</v>
      </c>
      <c r="H267" s="2">
        <v>0</v>
      </c>
      <c r="I267" s="2">
        <v>0</v>
      </c>
      <c r="J267" s="100">
        <f t="shared" si="22"/>
        <v>129826.79000000002</v>
      </c>
      <c r="K267" s="2">
        <v>118498.9</v>
      </c>
      <c r="L267" s="3">
        <f t="shared" si="23"/>
        <v>11327.890000000029</v>
      </c>
      <c r="M267" s="101">
        <f t="shared" si="24"/>
        <v>8.7253871100102118E-2</v>
      </c>
      <c r="O267" s="2">
        <v>7534.11</v>
      </c>
      <c r="P267" s="3">
        <f t="shared" si="21"/>
        <v>-122292.68000000002</v>
      </c>
    </row>
    <row r="268" spans="1:16" x14ac:dyDescent="0.35">
      <c r="A268">
        <v>71303</v>
      </c>
      <c r="B268" s="2">
        <v>414834.49</v>
      </c>
      <c r="C268" s="99">
        <v>658695.96</v>
      </c>
      <c r="D268" s="2">
        <v>6913.95</v>
      </c>
      <c r="E268" s="2">
        <v>26993.64</v>
      </c>
      <c r="F268" s="2">
        <v>46218.36</v>
      </c>
      <c r="G268" s="2">
        <v>449.9</v>
      </c>
      <c r="H268" s="2">
        <v>0</v>
      </c>
      <c r="I268" s="2">
        <v>0</v>
      </c>
      <c r="J268" s="100">
        <f t="shared" si="22"/>
        <v>712278.16999999993</v>
      </c>
      <c r="K268" s="2">
        <v>693972.61</v>
      </c>
      <c r="L268" s="3">
        <f t="shared" si="23"/>
        <v>18305.559999999939</v>
      </c>
      <c r="M268" s="101">
        <f t="shared" si="24"/>
        <v>2.5700015486926887E-2</v>
      </c>
      <c r="O268" s="2">
        <v>51592.36</v>
      </c>
      <c r="P268" s="3">
        <f t="shared" si="21"/>
        <v>-660685.80999999994</v>
      </c>
    </row>
    <row r="269" spans="1:16" x14ac:dyDescent="0.35">
      <c r="A269">
        <v>71304</v>
      </c>
      <c r="B269" s="2">
        <v>2199.12</v>
      </c>
      <c r="C269" s="99">
        <v>3402.84</v>
      </c>
      <c r="D269" s="2">
        <v>36.65</v>
      </c>
      <c r="E269" s="2">
        <v>927.73</v>
      </c>
      <c r="F269" s="2">
        <v>1588.48</v>
      </c>
      <c r="G269" s="2">
        <v>15.46</v>
      </c>
      <c r="H269" s="2">
        <v>0</v>
      </c>
      <c r="I269" s="2">
        <v>0</v>
      </c>
      <c r="J269" s="100">
        <f t="shared" si="22"/>
        <v>5043.43</v>
      </c>
      <c r="K269" s="2">
        <v>6324.84</v>
      </c>
      <c r="L269" s="3">
        <f t="shared" si="23"/>
        <v>-1281.4099999999999</v>
      </c>
      <c r="M269" s="101">
        <f t="shared" si="24"/>
        <v>-0.25407510364969865</v>
      </c>
      <c r="O269" s="2">
        <v>362.47</v>
      </c>
      <c r="P269" s="3">
        <f t="shared" si="21"/>
        <v>-4680.96</v>
      </c>
    </row>
    <row r="270" spans="1:16" x14ac:dyDescent="0.35">
      <c r="A270">
        <v>71305</v>
      </c>
      <c r="B270" s="2">
        <v>23312.31</v>
      </c>
      <c r="C270" s="99">
        <v>36985.919999999998</v>
      </c>
      <c r="D270" s="2">
        <v>389.25</v>
      </c>
      <c r="E270" s="2">
        <v>229.72</v>
      </c>
      <c r="F270" s="2">
        <v>393.34</v>
      </c>
      <c r="G270" s="2">
        <v>3.83</v>
      </c>
      <c r="H270" s="2">
        <v>0</v>
      </c>
      <c r="I270" s="2">
        <v>0</v>
      </c>
      <c r="J270" s="100">
        <f t="shared" si="22"/>
        <v>37772.339999999997</v>
      </c>
      <c r="K270" s="2">
        <v>36552.58</v>
      </c>
      <c r="L270" s="3">
        <f t="shared" si="23"/>
        <v>1219.7599999999948</v>
      </c>
      <c r="M270" s="101">
        <f t="shared" si="24"/>
        <v>3.22924129137881E-2</v>
      </c>
      <c r="O270" s="2">
        <v>2825.08</v>
      </c>
      <c r="P270" s="3">
        <f t="shared" si="21"/>
        <v>-34947.259999999995</v>
      </c>
    </row>
    <row r="271" spans="1:16" x14ac:dyDescent="0.35">
      <c r="A271">
        <v>71307</v>
      </c>
      <c r="B271" s="2">
        <v>9363.4599999999991</v>
      </c>
      <c r="C271" s="99">
        <v>15257.21</v>
      </c>
      <c r="D271" s="2">
        <v>156.07</v>
      </c>
      <c r="E271" s="2">
        <v>0</v>
      </c>
      <c r="F271" s="2">
        <v>0</v>
      </c>
      <c r="G271" s="2">
        <v>0</v>
      </c>
      <c r="H271" s="2">
        <v>0</v>
      </c>
      <c r="I271" s="2">
        <v>0</v>
      </c>
      <c r="J271" s="100">
        <f t="shared" si="22"/>
        <v>15413.279999999999</v>
      </c>
      <c r="K271" s="2">
        <v>8459.41</v>
      </c>
      <c r="L271" s="3">
        <f t="shared" si="23"/>
        <v>6953.869999999999</v>
      </c>
      <c r="M271" s="101">
        <f t="shared" si="24"/>
        <v>0.45116094692369174</v>
      </c>
      <c r="O271" s="2">
        <v>775.2</v>
      </c>
      <c r="P271" s="3">
        <f t="shared" si="21"/>
        <v>-14638.079999999998</v>
      </c>
    </row>
    <row r="272" spans="1:16" x14ac:dyDescent="0.35">
      <c r="A272">
        <v>71309</v>
      </c>
      <c r="B272" s="2">
        <v>1264226.8700000001</v>
      </c>
      <c r="C272" s="99">
        <v>2052522.72</v>
      </c>
      <c r="D272" s="2">
        <v>21070.01</v>
      </c>
      <c r="E272" s="2">
        <v>50476.28</v>
      </c>
      <c r="F272" s="2">
        <v>86426.47</v>
      </c>
      <c r="G272" s="2">
        <v>841.27</v>
      </c>
      <c r="H272" s="2">
        <v>0</v>
      </c>
      <c r="I272" s="2">
        <v>0</v>
      </c>
      <c r="J272" s="100">
        <f t="shared" si="22"/>
        <v>2160860.4700000002</v>
      </c>
      <c r="K272" s="2">
        <v>1944699.5699999998</v>
      </c>
      <c r="L272" s="3">
        <f t="shared" si="23"/>
        <v>216160.90000000037</v>
      </c>
      <c r="M272" s="101">
        <f t="shared" si="24"/>
        <v>0.10003464036713132</v>
      </c>
      <c r="O272" s="2">
        <v>112115.28</v>
      </c>
      <c r="P272" s="3">
        <f t="shared" ref="P272:P303" si="25">O272-J272</f>
        <v>-2048745.1900000002</v>
      </c>
    </row>
    <row r="273" spans="1:16" x14ac:dyDescent="0.35">
      <c r="A273">
        <v>71310</v>
      </c>
      <c r="B273" s="2">
        <v>5786.78</v>
      </c>
      <c r="C273" s="99">
        <v>9908.18</v>
      </c>
      <c r="D273" s="2">
        <v>96.44</v>
      </c>
      <c r="E273" s="2">
        <v>757.82</v>
      </c>
      <c r="F273" s="2">
        <v>1297.5999999999999</v>
      </c>
      <c r="G273" s="2">
        <v>12.63</v>
      </c>
      <c r="H273" s="2">
        <v>0</v>
      </c>
      <c r="I273" s="2">
        <v>0</v>
      </c>
      <c r="J273" s="100">
        <f t="shared" si="22"/>
        <v>11314.85</v>
      </c>
      <c r="K273" s="2">
        <v>10608.41</v>
      </c>
      <c r="L273" s="3">
        <f t="shared" si="23"/>
        <v>706.44000000000051</v>
      </c>
      <c r="M273" s="101">
        <f t="shared" si="24"/>
        <v>6.2434764932809583E-2</v>
      </c>
      <c r="O273" s="2">
        <v>0</v>
      </c>
      <c r="P273" s="3">
        <f t="shared" si="25"/>
        <v>-11314.85</v>
      </c>
    </row>
    <row r="274" spans="1:16" x14ac:dyDescent="0.35">
      <c r="A274">
        <v>71311</v>
      </c>
      <c r="B274" s="2">
        <v>11884.24</v>
      </c>
      <c r="C274" s="99">
        <v>18757.3</v>
      </c>
      <c r="D274" s="2">
        <v>198.08</v>
      </c>
      <c r="E274" s="2">
        <v>4102.72</v>
      </c>
      <c r="F274" s="2">
        <v>7024.76</v>
      </c>
      <c r="G274" s="2">
        <v>68.39</v>
      </c>
      <c r="H274" s="2">
        <v>0</v>
      </c>
      <c r="I274" s="2">
        <v>0</v>
      </c>
      <c r="J274" s="100">
        <f t="shared" si="22"/>
        <v>26048.53</v>
      </c>
      <c r="K274" s="2">
        <v>23795.069999999996</v>
      </c>
      <c r="L274" s="3">
        <f t="shared" si="23"/>
        <v>2253.4600000000028</v>
      </c>
      <c r="M274" s="101">
        <f t="shared" si="24"/>
        <v>8.6510064099586531E-2</v>
      </c>
      <c r="O274" s="2">
        <v>1591.46</v>
      </c>
      <c r="P274" s="3">
        <f t="shared" si="25"/>
        <v>-24457.07</v>
      </c>
    </row>
    <row r="275" spans="1:16" x14ac:dyDescent="0.35">
      <c r="A275">
        <v>71312</v>
      </c>
      <c r="B275" s="2">
        <v>66612.47</v>
      </c>
      <c r="C275" s="99">
        <v>116926.9</v>
      </c>
      <c r="D275" s="2">
        <v>1075.52</v>
      </c>
      <c r="E275" s="2">
        <v>12158.11</v>
      </c>
      <c r="F275" s="2">
        <v>20816.990000000002</v>
      </c>
      <c r="G275" s="2">
        <v>202.63</v>
      </c>
      <c r="H275" s="2">
        <v>0</v>
      </c>
      <c r="I275" s="2">
        <v>0</v>
      </c>
      <c r="J275" s="100">
        <f t="shared" si="22"/>
        <v>139022.03999999998</v>
      </c>
      <c r="K275" s="2">
        <v>145944.09</v>
      </c>
      <c r="L275" s="3">
        <f t="shared" si="23"/>
        <v>-6922.0500000000175</v>
      </c>
      <c r="M275" s="101">
        <f t="shared" si="24"/>
        <v>-4.9791025940922884E-2</v>
      </c>
      <c r="O275" s="2">
        <v>0</v>
      </c>
      <c r="P275" s="3">
        <f t="shared" si="25"/>
        <v>-139022.03999999998</v>
      </c>
    </row>
    <row r="276" spans="1:16" x14ac:dyDescent="0.35">
      <c r="A276">
        <v>71314</v>
      </c>
      <c r="B276" s="2">
        <v>180</v>
      </c>
      <c r="C276" s="99">
        <v>250.06</v>
      </c>
      <c r="D276" s="2">
        <v>3</v>
      </c>
      <c r="E276" s="2">
        <v>432</v>
      </c>
      <c r="F276" s="2">
        <v>739.68</v>
      </c>
      <c r="G276" s="2">
        <v>7.2</v>
      </c>
      <c r="H276" s="2">
        <v>0</v>
      </c>
      <c r="I276" s="2">
        <v>0</v>
      </c>
      <c r="J276" s="100">
        <f t="shared" si="22"/>
        <v>999.93999999999983</v>
      </c>
      <c r="K276" s="2">
        <v>931.93999999999983</v>
      </c>
      <c r="L276" s="3">
        <f t="shared" si="23"/>
        <v>68</v>
      </c>
      <c r="M276" s="101">
        <f t="shared" si="24"/>
        <v>6.8004080244814705E-2</v>
      </c>
      <c r="O276" s="2">
        <v>58.14</v>
      </c>
      <c r="P276" s="3">
        <f t="shared" si="25"/>
        <v>-941.79999999999984</v>
      </c>
    </row>
    <row r="277" spans="1:16" x14ac:dyDescent="0.35">
      <c r="A277">
        <v>71315</v>
      </c>
      <c r="B277" s="2">
        <v>46631.81</v>
      </c>
      <c r="C277" s="99">
        <v>79844.929999999993</v>
      </c>
      <c r="D277" s="2">
        <v>777.22</v>
      </c>
      <c r="E277" s="2">
        <v>0</v>
      </c>
      <c r="F277" s="2">
        <v>0</v>
      </c>
      <c r="G277" s="2">
        <v>0</v>
      </c>
      <c r="H277" s="2">
        <v>0</v>
      </c>
      <c r="I277" s="2">
        <v>0</v>
      </c>
      <c r="J277" s="100">
        <f t="shared" si="22"/>
        <v>80622.149999999994</v>
      </c>
      <c r="K277" s="2">
        <v>72699.58</v>
      </c>
      <c r="L277" s="3">
        <f t="shared" si="23"/>
        <v>7922.5699999999924</v>
      </c>
      <c r="M277" s="101">
        <f t="shared" si="24"/>
        <v>9.8267907764801515E-2</v>
      </c>
      <c r="O277" s="2">
        <v>0</v>
      </c>
      <c r="P277" s="3">
        <f t="shared" si="25"/>
        <v>-80622.149999999994</v>
      </c>
    </row>
    <row r="278" spans="1:16" x14ac:dyDescent="0.35">
      <c r="A278">
        <v>71401</v>
      </c>
      <c r="B278" s="2">
        <v>448789.89</v>
      </c>
      <c r="C278" s="99">
        <v>717974.09</v>
      </c>
      <c r="D278" s="2">
        <v>7479.83</v>
      </c>
      <c r="E278" s="2">
        <v>40104.769999999997</v>
      </c>
      <c r="F278" s="2">
        <v>68668.19</v>
      </c>
      <c r="G278" s="2">
        <v>668.36</v>
      </c>
      <c r="H278" s="2">
        <v>0</v>
      </c>
      <c r="I278" s="2">
        <v>0</v>
      </c>
      <c r="J278" s="100">
        <f t="shared" si="22"/>
        <v>794790.46999999986</v>
      </c>
      <c r="K278" s="2">
        <v>697944.13</v>
      </c>
      <c r="L278" s="3">
        <f t="shared" si="23"/>
        <v>96846.339999999851</v>
      </c>
      <c r="M278" s="101">
        <f t="shared" si="24"/>
        <v>0.12185141072464026</v>
      </c>
      <c r="O278" s="2">
        <v>50451.57</v>
      </c>
      <c r="P278" s="3">
        <f t="shared" si="25"/>
        <v>-744338.89999999991</v>
      </c>
    </row>
    <row r="279" spans="1:16" x14ac:dyDescent="0.35">
      <c r="A279">
        <v>71402</v>
      </c>
      <c r="B279" s="2">
        <v>94726.03</v>
      </c>
      <c r="C279" s="99">
        <v>149510.64000000001</v>
      </c>
      <c r="D279" s="2">
        <v>1578.91</v>
      </c>
      <c r="E279" s="2">
        <v>29645.48</v>
      </c>
      <c r="F279" s="2">
        <v>50759.67</v>
      </c>
      <c r="G279" s="2">
        <v>494.1</v>
      </c>
      <c r="H279" s="2">
        <v>0</v>
      </c>
      <c r="I279" s="2">
        <v>0</v>
      </c>
      <c r="J279" s="100">
        <f t="shared" si="22"/>
        <v>202343.32</v>
      </c>
      <c r="K279" s="2">
        <v>183729.53</v>
      </c>
      <c r="L279" s="3">
        <f t="shared" si="23"/>
        <v>18613.790000000008</v>
      </c>
      <c r="M279" s="101">
        <f t="shared" si="24"/>
        <v>9.1991126764155134E-2</v>
      </c>
      <c r="O279" s="2">
        <v>12682.21</v>
      </c>
      <c r="P279" s="3">
        <f t="shared" si="25"/>
        <v>-189661.11000000002</v>
      </c>
    </row>
    <row r="280" spans="1:16" x14ac:dyDescent="0.35">
      <c r="A280">
        <v>71404</v>
      </c>
      <c r="B280" s="2">
        <v>27068.639999999999</v>
      </c>
      <c r="C280" s="99">
        <v>43381.77</v>
      </c>
      <c r="D280" s="2">
        <v>451.12</v>
      </c>
      <c r="E280" s="2">
        <v>885.12</v>
      </c>
      <c r="F280" s="2">
        <v>1515.64</v>
      </c>
      <c r="G280" s="2">
        <v>14.76</v>
      </c>
      <c r="H280" s="2">
        <v>0</v>
      </c>
      <c r="I280" s="2">
        <v>0</v>
      </c>
      <c r="J280" s="100">
        <f t="shared" si="22"/>
        <v>45363.29</v>
      </c>
      <c r="K280" s="2">
        <v>51886.239999999991</v>
      </c>
      <c r="L280" s="3">
        <f t="shared" si="23"/>
        <v>-6522.9499999999898</v>
      </c>
      <c r="M280" s="101">
        <f t="shared" si="24"/>
        <v>-0.14379358287284696</v>
      </c>
      <c r="O280" s="2">
        <v>2965.63</v>
      </c>
      <c r="P280" s="3">
        <f t="shared" si="25"/>
        <v>-42397.66</v>
      </c>
    </row>
    <row r="281" spans="1:16" x14ac:dyDescent="0.35">
      <c r="A281">
        <v>71406</v>
      </c>
      <c r="B281" s="2">
        <v>18357.54</v>
      </c>
      <c r="C281" s="99">
        <v>29481.95</v>
      </c>
      <c r="D281" s="2">
        <v>305.97000000000003</v>
      </c>
      <c r="E281" s="2">
        <v>0</v>
      </c>
      <c r="F281" s="2">
        <v>0</v>
      </c>
      <c r="G281" s="2">
        <v>0</v>
      </c>
      <c r="H281" s="2">
        <v>0</v>
      </c>
      <c r="I281" s="2">
        <v>0</v>
      </c>
      <c r="J281" s="100">
        <f t="shared" si="22"/>
        <v>29787.920000000002</v>
      </c>
      <c r="K281" s="2">
        <v>33561.67</v>
      </c>
      <c r="L281" s="3">
        <f t="shared" si="23"/>
        <v>-3773.7499999999964</v>
      </c>
      <c r="M281" s="101">
        <f t="shared" si="24"/>
        <v>-0.12668726114478607</v>
      </c>
      <c r="O281" s="2">
        <v>1950.17</v>
      </c>
      <c r="P281" s="3">
        <f t="shared" si="25"/>
        <v>-27837.75</v>
      </c>
    </row>
    <row r="282" spans="1:16" x14ac:dyDescent="0.35">
      <c r="A282">
        <v>71407</v>
      </c>
      <c r="B282" s="2">
        <v>14270.17</v>
      </c>
      <c r="C282" s="99">
        <v>21750.94</v>
      </c>
      <c r="D282" s="2">
        <v>0</v>
      </c>
      <c r="E282" s="2">
        <v>389.67</v>
      </c>
      <c r="F282" s="2">
        <v>667.18</v>
      </c>
      <c r="G282" s="2">
        <v>0</v>
      </c>
      <c r="H282" s="2">
        <v>0</v>
      </c>
      <c r="I282" s="2">
        <v>0</v>
      </c>
      <c r="J282" s="100">
        <f t="shared" si="22"/>
        <v>22418.12</v>
      </c>
      <c r="K282" s="2">
        <v>29940.36</v>
      </c>
      <c r="L282" s="3">
        <f t="shared" si="23"/>
        <v>-7522.2400000000016</v>
      </c>
      <c r="M282" s="101">
        <f t="shared" si="24"/>
        <v>-0.3355428555115238</v>
      </c>
      <c r="O282" s="2">
        <v>2682.56</v>
      </c>
      <c r="P282" s="3">
        <f t="shared" si="25"/>
        <v>-19735.559999999998</v>
      </c>
    </row>
    <row r="283" spans="1:16" x14ac:dyDescent="0.35">
      <c r="A283">
        <v>71408</v>
      </c>
      <c r="B283" s="2">
        <v>36446.21</v>
      </c>
      <c r="C283" s="99">
        <v>57684.22</v>
      </c>
      <c r="D283" s="2">
        <v>607.44000000000005</v>
      </c>
      <c r="E283" s="2">
        <v>4486.49</v>
      </c>
      <c r="F283" s="2">
        <v>7681.89</v>
      </c>
      <c r="G283" s="2">
        <v>74.78</v>
      </c>
      <c r="H283" s="2">
        <v>0</v>
      </c>
      <c r="I283" s="2">
        <v>0</v>
      </c>
      <c r="J283" s="100">
        <f t="shared" si="22"/>
        <v>66048.33</v>
      </c>
      <c r="K283" s="2">
        <v>56210.89</v>
      </c>
      <c r="L283" s="3">
        <f t="shared" si="23"/>
        <v>9837.4400000000023</v>
      </c>
      <c r="M283" s="101">
        <f t="shared" si="24"/>
        <v>0.14894305427555854</v>
      </c>
      <c r="O283" s="2">
        <v>4719.6899999999996</v>
      </c>
      <c r="P283" s="3">
        <f t="shared" si="25"/>
        <v>-61328.639999999999</v>
      </c>
    </row>
    <row r="284" spans="1:16" x14ac:dyDescent="0.35">
      <c r="A284">
        <v>71409</v>
      </c>
      <c r="B284" s="2">
        <v>317722.99</v>
      </c>
      <c r="C284" s="99">
        <v>511684.22</v>
      </c>
      <c r="D284" s="2">
        <v>5294.31</v>
      </c>
      <c r="E284" s="2">
        <v>16707.419999999998</v>
      </c>
      <c r="F284" s="2">
        <v>28606.880000000001</v>
      </c>
      <c r="G284" s="2">
        <v>278.44</v>
      </c>
      <c r="H284" s="2">
        <v>0</v>
      </c>
      <c r="I284" s="2">
        <v>0</v>
      </c>
      <c r="J284" s="100">
        <f t="shared" si="22"/>
        <v>545863.84999999986</v>
      </c>
      <c r="K284" s="2">
        <v>509962.27999999997</v>
      </c>
      <c r="L284" s="3">
        <f t="shared" si="23"/>
        <v>35901.569999999891</v>
      </c>
      <c r="M284" s="101">
        <f t="shared" si="24"/>
        <v>6.5770191596310881E-2</v>
      </c>
      <c r="O284" s="2">
        <v>32222.58</v>
      </c>
      <c r="P284" s="3">
        <f t="shared" si="25"/>
        <v>-513641.26999999984</v>
      </c>
    </row>
    <row r="285" spans="1:16" x14ac:dyDescent="0.35">
      <c r="A285">
        <v>71501</v>
      </c>
      <c r="B285" s="2">
        <v>954302.29</v>
      </c>
      <c r="C285" s="99">
        <v>1533688.63</v>
      </c>
      <c r="D285" s="2">
        <v>15905.19</v>
      </c>
      <c r="E285" s="2">
        <v>97208.53</v>
      </c>
      <c r="F285" s="2">
        <v>166442.39000000001</v>
      </c>
      <c r="G285" s="2">
        <v>1620.17</v>
      </c>
      <c r="H285" s="2">
        <v>0</v>
      </c>
      <c r="I285" s="2">
        <v>0</v>
      </c>
      <c r="J285" s="100">
        <f t="shared" si="22"/>
        <v>1717656.3799999997</v>
      </c>
      <c r="K285" s="2">
        <v>1469355.22</v>
      </c>
      <c r="L285" s="3">
        <f t="shared" si="23"/>
        <v>248301.15999999968</v>
      </c>
      <c r="M285" s="101">
        <f t="shared" si="24"/>
        <v>0.14455811004526978</v>
      </c>
      <c r="O285" s="2">
        <v>95907.1</v>
      </c>
      <c r="P285" s="3">
        <f t="shared" si="25"/>
        <v>-1621749.2799999996</v>
      </c>
    </row>
    <row r="286" spans="1:16" x14ac:dyDescent="0.35">
      <c r="A286">
        <v>71504</v>
      </c>
      <c r="B286" s="2">
        <v>189417.69</v>
      </c>
      <c r="C286" s="99">
        <v>301228.78000000003</v>
      </c>
      <c r="D286" s="2">
        <v>3156.92</v>
      </c>
      <c r="E286" s="2">
        <v>10648.74</v>
      </c>
      <c r="F286" s="2">
        <v>18233.34</v>
      </c>
      <c r="G286" s="2">
        <v>177.48</v>
      </c>
      <c r="H286" s="2">
        <v>0</v>
      </c>
      <c r="I286" s="2">
        <v>0</v>
      </c>
      <c r="J286" s="100">
        <f t="shared" si="22"/>
        <v>322796.52</v>
      </c>
      <c r="K286" s="2">
        <v>296076.15000000002</v>
      </c>
      <c r="L286" s="3">
        <f t="shared" si="23"/>
        <v>26720.369999999995</v>
      </c>
      <c r="M286" s="101">
        <f t="shared" si="24"/>
        <v>8.2777751135607022E-2</v>
      </c>
      <c r="O286" s="2">
        <v>23096.99</v>
      </c>
      <c r="P286" s="3">
        <f t="shared" si="25"/>
        <v>-299699.53000000003</v>
      </c>
    </row>
    <row r="287" spans="1:16" x14ac:dyDescent="0.35">
      <c r="A287">
        <v>71505</v>
      </c>
      <c r="B287" s="2">
        <v>246126.43</v>
      </c>
      <c r="C287" s="99">
        <v>399350.33</v>
      </c>
      <c r="D287" s="2">
        <v>0</v>
      </c>
      <c r="E287" s="2">
        <v>12061.21</v>
      </c>
      <c r="F287" s="2">
        <v>20651.36</v>
      </c>
      <c r="G287" s="2">
        <v>0</v>
      </c>
      <c r="H287" s="2">
        <v>0</v>
      </c>
      <c r="I287" s="2">
        <v>0</v>
      </c>
      <c r="J287" s="100">
        <f t="shared" si="22"/>
        <v>420001.69</v>
      </c>
      <c r="K287" s="2">
        <v>392083.70999999996</v>
      </c>
      <c r="L287" s="3">
        <f t="shared" si="23"/>
        <v>27917.98000000004</v>
      </c>
      <c r="M287" s="101">
        <f t="shared" si="24"/>
        <v>6.6471113485281549E-2</v>
      </c>
      <c r="O287" s="2">
        <v>22072</v>
      </c>
      <c r="P287" s="3">
        <f t="shared" si="25"/>
        <v>-397929.69</v>
      </c>
    </row>
    <row r="288" spans="1:16" x14ac:dyDescent="0.35">
      <c r="A288">
        <v>71506</v>
      </c>
      <c r="B288" s="2">
        <v>81690.22</v>
      </c>
      <c r="C288" s="99">
        <v>132010.76999999999</v>
      </c>
      <c r="D288" s="2">
        <v>1361.51</v>
      </c>
      <c r="E288" s="2">
        <v>1817.4</v>
      </c>
      <c r="F288" s="2">
        <v>2687.73</v>
      </c>
      <c r="G288" s="2">
        <v>31.65</v>
      </c>
      <c r="H288" s="2">
        <v>0</v>
      </c>
      <c r="I288" s="2">
        <v>0</v>
      </c>
      <c r="J288" s="100">
        <f t="shared" si="22"/>
        <v>136091.66</v>
      </c>
      <c r="K288" s="2">
        <v>116127.43</v>
      </c>
      <c r="L288" s="3">
        <f t="shared" si="23"/>
        <v>19964.23000000001</v>
      </c>
      <c r="M288" s="101">
        <f t="shared" si="24"/>
        <v>0.14669693940098907</v>
      </c>
      <c r="O288" s="2">
        <v>7860.75</v>
      </c>
      <c r="P288" s="3">
        <f t="shared" si="25"/>
        <v>-128230.91</v>
      </c>
    </row>
    <row r="289" spans="1:16" x14ac:dyDescent="0.35">
      <c r="A289">
        <v>71601</v>
      </c>
      <c r="B289" s="2">
        <v>757203.36</v>
      </c>
      <c r="C289" s="99">
        <v>1216276.6399999999</v>
      </c>
      <c r="D289" s="2">
        <v>12620.08</v>
      </c>
      <c r="E289" s="2">
        <v>52674.2</v>
      </c>
      <c r="F289" s="2">
        <v>90189.17</v>
      </c>
      <c r="G289" s="2">
        <v>877.86</v>
      </c>
      <c r="H289" s="2">
        <v>0</v>
      </c>
      <c r="I289" s="2">
        <v>0</v>
      </c>
      <c r="J289" s="100">
        <f t="shared" si="22"/>
        <v>1319963.75</v>
      </c>
      <c r="K289" s="2">
        <v>1117304.1200000001</v>
      </c>
      <c r="L289" s="3">
        <f t="shared" si="23"/>
        <v>202659.62999999989</v>
      </c>
      <c r="M289" s="101">
        <f t="shared" si="24"/>
        <v>0.15353423910315711</v>
      </c>
      <c r="O289" s="2">
        <v>80221.5</v>
      </c>
      <c r="P289" s="3">
        <f t="shared" si="25"/>
        <v>-1239742.25</v>
      </c>
    </row>
    <row r="290" spans="1:16" x14ac:dyDescent="0.35">
      <c r="A290">
        <v>71603</v>
      </c>
      <c r="B290" s="2">
        <v>0</v>
      </c>
      <c r="C290" s="99">
        <v>-61.2</v>
      </c>
      <c r="D290" s="2">
        <v>0</v>
      </c>
      <c r="E290" s="2">
        <v>540</v>
      </c>
      <c r="F290" s="2">
        <v>924.6</v>
      </c>
      <c r="G290" s="2">
        <v>9</v>
      </c>
      <c r="H290" s="2">
        <v>0</v>
      </c>
      <c r="I290" s="2">
        <v>0</v>
      </c>
      <c r="J290" s="100">
        <f t="shared" si="22"/>
        <v>872.40000000000009</v>
      </c>
      <c r="K290" s="2">
        <v>812.40000000000009</v>
      </c>
      <c r="L290" s="3">
        <f t="shared" si="23"/>
        <v>60</v>
      </c>
      <c r="M290" s="101">
        <f t="shared" si="24"/>
        <v>6.8775790921595595E-2</v>
      </c>
      <c r="O290" s="2">
        <v>61.2</v>
      </c>
      <c r="P290" s="3">
        <f t="shared" si="25"/>
        <v>-811.2</v>
      </c>
    </row>
    <row r="291" spans="1:16" x14ac:dyDescent="0.35">
      <c r="A291">
        <v>71604</v>
      </c>
      <c r="B291" s="2">
        <v>192656.08</v>
      </c>
      <c r="C291" s="99">
        <v>325536.46999999997</v>
      </c>
      <c r="D291" s="2">
        <v>3210.9</v>
      </c>
      <c r="E291" s="2">
        <v>7448.25</v>
      </c>
      <c r="F291" s="2">
        <v>12586.91</v>
      </c>
      <c r="G291" s="2">
        <v>124.15</v>
      </c>
      <c r="H291" s="2">
        <v>0</v>
      </c>
      <c r="I291" s="2">
        <v>0</v>
      </c>
      <c r="J291" s="100">
        <f t="shared" si="22"/>
        <v>341458.43</v>
      </c>
      <c r="K291" s="2">
        <v>200878.21000000005</v>
      </c>
      <c r="L291" s="3">
        <f t="shared" si="23"/>
        <v>140580.21999999994</v>
      </c>
      <c r="M291" s="101">
        <f t="shared" si="24"/>
        <v>0.41170522572835572</v>
      </c>
      <c r="O291" s="2">
        <v>0</v>
      </c>
      <c r="P291" s="3">
        <f t="shared" si="25"/>
        <v>-341458.43</v>
      </c>
    </row>
    <row r="292" spans="1:16" x14ac:dyDescent="0.35">
      <c r="A292">
        <v>71605</v>
      </c>
      <c r="B292" s="2">
        <v>269966</v>
      </c>
      <c r="C292" s="99">
        <v>434782.36</v>
      </c>
      <c r="D292" s="2">
        <v>4499.6099999999997</v>
      </c>
      <c r="E292" s="2">
        <v>8641.36</v>
      </c>
      <c r="F292" s="2">
        <v>14795.77</v>
      </c>
      <c r="G292" s="2">
        <v>144.03</v>
      </c>
      <c r="H292" s="2">
        <v>0</v>
      </c>
      <c r="I292" s="2">
        <v>0</v>
      </c>
      <c r="J292" s="100">
        <f t="shared" si="22"/>
        <v>454221.77</v>
      </c>
      <c r="K292" s="2">
        <v>427571.36</v>
      </c>
      <c r="L292" s="3">
        <f t="shared" si="23"/>
        <v>26650.410000000033</v>
      </c>
      <c r="M292" s="101">
        <f t="shared" si="24"/>
        <v>5.8672683169721324E-2</v>
      </c>
      <c r="O292" s="2">
        <v>27780.29</v>
      </c>
      <c r="P292" s="3">
        <f t="shared" si="25"/>
        <v>-426441.48000000004</v>
      </c>
    </row>
    <row r="293" spans="1:16" x14ac:dyDescent="0.35">
      <c r="A293">
        <v>71606</v>
      </c>
      <c r="B293" s="2">
        <v>49843.33</v>
      </c>
      <c r="C293" s="99">
        <v>85345.97</v>
      </c>
      <c r="D293" s="2">
        <v>830.74</v>
      </c>
      <c r="E293" s="2">
        <v>0</v>
      </c>
      <c r="F293" s="2">
        <v>0</v>
      </c>
      <c r="G293" s="2">
        <v>0</v>
      </c>
      <c r="H293" s="2">
        <v>0</v>
      </c>
      <c r="I293" s="2">
        <v>0</v>
      </c>
      <c r="J293" s="100">
        <f t="shared" si="22"/>
        <v>86176.71</v>
      </c>
      <c r="K293" s="2">
        <v>78291.569999999992</v>
      </c>
      <c r="L293" s="3">
        <f t="shared" si="23"/>
        <v>7885.140000000014</v>
      </c>
      <c r="M293" s="101">
        <f t="shared" si="24"/>
        <v>9.1499663888305938E-2</v>
      </c>
      <c r="O293" s="2">
        <v>0</v>
      </c>
      <c r="P293" s="3">
        <f t="shared" si="25"/>
        <v>-86176.71</v>
      </c>
    </row>
    <row r="294" spans="1:16" x14ac:dyDescent="0.35">
      <c r="A294">
        <v>71607</v>
      </c>
      <c r="B294" s="2">
        <v>149571.35</v>
      </c>
      <c r="C294" s="99">
        <v>237303.9</v>
      </c>
      <c r="D294" s="2">
        <v>2492.7600000000002</v>
      </c>
      <c r="E294" s="2">
        <v>27580.73</v>
      </c>
      <c r="F294" s="2">
        <v>47224.52</v>
      </c>
      <c r="G294" s="2">
        <v>459.69</v>
      </c>
      <c r="H294" s="2">
        <v>0</v>
      </c>
      <c r="I294" s="2">
        <v>0</v>
      </c>
      <c r="J294" s="100">
        <f t="shared" si="22"/>
        <v>287480.87000000005</v>
      </c>
      <c r="K294" s="2">
        <v>268959.88</v>
      </c>
      <c r="L294" s="3">
        <f t="shared" si="23"/>
        <v>18520.990000000049</v>
      </c>
      <c r="M294" s="101">
        <f t="shared" si="24"/>
        <v>6.4425121574176555E-2</v>
      </c>
      <c r="O294" s="2">
        <v>18794.23</v>
      </c>
      <c r="P294" s="3">
        <f t="shared" si="25"/>
        <v>-268686.64000000007</v>
      </c>
    </row>
    <row r="295" spans="1:16" x14ac:dyDescent="0.35">
      <c r="A295">
        <v>71608</v>
      </c>
      <c r="B295" s="2">
        <v>5962.97</v>
      </c>
      <c r="C295" s="99">
        <v>10209.92</v>
      </c>
      <c r="D295" s="2">
        <v>99.38</v>
      </c>
      <c r="E295" s="2">
        <v>0</v>
      </c>
      <c r="F295" s="2">
        <v>0</v>
      </c>
      <c r="G295" s="2">
        <v>0</v>
      </c>
      <c r="H295" s="2">
        <v>0</v>
      </c>
      <c r="I295" s="2">
        <v>0</v>
      </c>
      <c r="J295" s="100">
        <f t="shared" si="22"/>
        <v>10309.299999999999</v>
      </c>
      <c r="K295" s="2">
        <v>9227.4</v>
      </c>
      <c r="L295" s="3">
        <f t="shared" si="23"/>
        <v>1081.8999999999996</v>
      </c>
      <c r="M295" s="101">
        <f t="shared" si="24"/>
        <v>0.10494407961743278</v>
      </c>
      <c r="O295" s="2">
        <v>0</v>
      </c>
      <c r="P295" s="3">
        <f t="shared" si="25"/>
        <v>-10309.299999999999</v>
      </c>
    </row>
    <row r="296" spans="1:16" x14ac:dyDescent="0.35">
      <c r="A296">
        <v>71609</v>
      </c>
      <c r="B296" s="2">
        <v>115223.94</v>
      </c>
      <c r="C296" s="99">
        <v>197289.1</v>
      </c>
      <c r="D296" s="2">
        <v>0</v>
      </c>
      <c r="E296" s="2">
        <v>18983.349999999999</v>
      </c>
      <c r="F296" s="2">
        <v>32504.06</v>
      </c>
      <c r="G296" s="2">
        <v>0</v>
      </c>
      <c r="H296" s="2">
        <v>0</v>
      </c>
      <c r="I296" s="2">
        <v>0</v>
      </c>
      <c r="J296" s="100">
        <f t="shared" si="22"/>
        <v>229793.16</v>
      </c>
      <c r="K296" s="2">
        <v>205106.47</v>
      </c>
      <c r="L296" s="3">
        <f t="shared" si="23"/>
        <v>24686.690000000002</v>
      </c>
      <c r="M296" s="101">
        <f t="shared" si="24"/>
        <v>0.10743004709104484</v>
      </c>
      <c r="O296" s="2">
        <v>0</v>
      </c>
      <c r="P296" s="3">
        <f t="shared" si="25"/>
        <v>-229793.16</v>
      </c>
    </row>
    <row r="297" spans="1:16" x14ac:dyDescent="0.35">
      <c r="A297">
        <v>71610</v>
      </c>
      <c r="B297" s="2">
        <v>275501.38</v>
      </c>
      <c r="C297" s="99">
        <v>446178.21</v>
      </c>
      <c r="D297" s="2">
        <v>4591.8599999999997</v>
      </c>
      <c r="E297" s="2">
        <v>603.15</v>
      </c>
      <c r="F297" s="2">
        <v>1032.7</v>
      </c>
      <c r="G297" s="2">
        <v>10.050000000000001</v>
      </c>
      <c r="H297" s="2">
        <v>0</v>
      </c>
      <c r="I297" s="2">
        <v>0</v>
      </c>
      <c r="J297" s="100">
        <f t="shared" si="22"/>
        <v>451812.82</v>
      </c>
      <c r="K297" s="2">
        <v>391186.96</v>
      </c>
      <c r="L297" s="3">
        <f t="shared" si="23"/>
        <v>60625.859999999986</v>
      </c>
      <c r="M297" s="101">
        <f t="shared" si="24"/>
        <v>0.13418357628718899</v>
      </c>
      <c r="O297" s="2">
        <v>25538.400000000001</v>
      </c>
      <c r="P297" s="3">
        <f t="shared" si="25"/>
        <v>-426274.42</v>
      </c>
    </row>
    <row r="298" spans="1:16" x14ac:dyDescent="0.35">
      <c r="A298">
        <v>71611</v>
      </c>
      <c r="B298" s="2">
        <v>41228.67</v>
      </c>
      <c r="C298" s="99">
        <v>70591.759999999995</v>
      </c>
      <c r="D298" s="2">
        <v>687.13</v>
      </c>
      <c r="E298" s="2">
        <v>0</v>
      </c>
      <c r="F298" s="2">
        <v>0</v>
      </c>
      <c r="G298" s="2">
        <v>0</v>
      </c>
      <c r="H298" s="2">
        <v>0</v>
      </c>
      <c r="I298" s="2">
        <v>0</v>
      </c>
      <c r="J298" s="100">
        <f t="shared" si="22"/>
        <v>71278.89</v>
      </c>
      <c r="K298" s="2">
        <v>62084.95</v>
      </c>
      <c r="L298" s="3">
        <f t="shared" si="23"/>
        <v>9193.9400000000023</v>
      </c>
      <c r="M298" s="101">
        <f t="shared" si="24"/>
        <v>0.12898545417864957</v>
      </c>
      <c r="O298" s="2">
        <v>0</v>
      </c>
      <c r="P298" s="3">
        <f t="shared" si="25"/>
        <v>-71278.89</v>
      </c>
    </row>
    <row r="299" spans="1:16" x14ac:dyDescent="0.35">
      <c r="A299">
        <v>71612</v>
      </c>
      <c r="B299" s="2">
        <v>2646.41</v>
      </c>
      <c r="C299" s="99">
        <v>4531.2299999999996</v>
      </c>
      <c r="D299" s="2">
        <v>44.11</v>
      </c>
      <c r="E299" s="2">
        <v>0</v>
      </c>
      <c r="F299" s="2">
        <v>0</v>
      </c>
      <c r="G299" s="2">
        <v>0</v>
      </c>
      <c r="H299" s="2">
        <v>0</v>
      </c>
      <c r="I299" s="2">
        <v>0</v>
      </c>
      <c r="J299" s="100">
        <f t="shared" si="22"/>
        <v>4575.3399999999992</v>
      </c>
      <c r="K299" s="2">
        <v>4072.9599999999996</v>
      </c>
      <c r="L299" s="3">
        <f t="shared" si="23"/>
        <v>502.37999999999965</v>
      </c>
      <c r="M299" s="101">
        <f t="shared" si="24"/>
        <v>0.1098016759410229</v>
      </c>
      <c r="O299" s="2">
        <v>0</v>
      </c>
      <c r="P299" s="3">
        <f t="shared" si="25"/>
        <v>-4575.3399999999992</v>
      </c>
    </row>
    <row r="300" spans="1:16" x14ac:dyDescent="0.35">
      <c r="A300">
        <v>71614</v>
      </c>
      <c r="B300" s="2">
        <v>12775.63</v>
      </c>
      <c r="C300" s="99">
        <v>20602.7</v>
      </c>
      <c r="D300" s="2">
        <v>212.93</v>
      </c>
      <c r="E300" s="2">
        <v>0</v>
      </c>
      <c r="F300" s="2">
        <v>0</v>
      </c>
      <c r="G300" s="2">
        <v>0</v>
      </c>
      <c r="H300" s="2">
        <v>0</v>
      </c>
      <c r="I300" s="2">
        <v>0</v>
      </c>
      <c r="J300" s="100">
        <f t="shared" si="22"/>
        <v>20815.63</v>
      </c>
      <c r="K300" s="2">
        <v>18139.900000000001</v>
      </c>
      <c r="L300" s="3">
        <f t="shared" si="23"/>
        <v>2675.7299999999996</v>
      </c>
      <c r="M300" s="101">
        <f t="shared" si="24"/>
        <v>0.12854427178038808</v>
      </c>
      <c r="O300" s="2">
        <v>1271.92</v>
      </c>
      <c r="P300" s="3">
        <f t="shared" si="25"/>
        <v>-19543.71</v>
      </c>
    </row>
    <row r="301" spans="1:16" x14ac:dyDescent="0.35">
      <c r="A301">
        <v>71701</v>
      </c>
      <c r="B301" s="2">
        <v>410928.83</v>
      </c>
      <c r="C301" s="99">
        <v>655109.47</v>
      </c>
      <c r="D301" s="2">
        <v>6842.44</v>
      </c>
      <c r="E301" s="2">
        <v>46196.86</v>
      </c>
      <c r="F301" s="2">
        <v>79095.240000000005</v>
      </c>
      <c r="G301" s="2">
        <v>769.97</v>
      </c>
      <c r="H301" s="2">
        <v>0</v>
      </c>
      <c r="I301" s="2">
        <v>0</v>
      </c>
      <c r="J301" s="100">
        <f t="shared" si="22"/>
        <v>741817.11999999988</v>
      </c>
      <c r="K301" s="2">
        <v>657094.81000000006</v>
      </c>
      <c r="L301" s="3">
        <f t="shared" si="23"/>
        <v>84722.309999999823</v>
      </c>
      <c r="M301" s="101">
        <f t="shared" si="24"/>
        <v>0.11420915979938538</v>
      </c>
      <c r="O301" s="2">
        <v>48752.67</v>
      </c>
      <c r="P301" s="3">
        <f t="shared" si="25"/>
        <v>-693064.44999999984</v>
      </c>
    </row>
    <row r="302" spans="1:16" x14ac:dyDescent="0.35">
      <c r="A302">
        <v>71702</v>
      </c>
      <c r="B302" s="2">
        <v>198138.55</v>
      </c>
      <c r="C302" s="99">
        <v>313537.28999999998</v>
      </c>
      <c r="D302" s="2">
        <v>3302.38</v>
      </c>
      <c r="E302" s="2">
        <v>20448.25</v>
      </c>
      <c r="F302" s="2">
        <v>35011.599999999999</v>
      </c>
      <c r="G302" s="2">
        <v>340.81</v>
      </c>
      <c r="H302" s="2">
        <v>0</v>
      </c>
      <c r="I302" s="2">
        <v>0</v>
      </c>
      <c r="J302" s="100">
        <f t="shared" si="22"/>
        <v>352192.07999999996</v>
      </c>
      <c r="K302" s="2">
        <v>337391.59</v>
      </c>
      <c r="L302" s="3">
        <f t="shared" si="23"/>
        <v>14800.489999999932</v>
      </c>
      <c r="M302" s="101">
        <f t="shared" si="24"/>
        <v>4.2023914904616634E-2</v>
      </c>
      <c r="O302" s="2">
        <v>25717.63</v>
      </c>
      <c r="P302" s="3">
        <f t="shared" si="25"/>
        <v>-326474.44999999995</v>
      </c>
    </row>
    <row r="303" spans="1:16" x14ac:dyDescent="0.35">
      <c r="A303">
        <v>71705</v>
      </c>
      <c r="B303" s="2">
        <v>15304.59</v>
      </c>
      <c r="C303" s="99">
        <v>23643.4</v>
      </c>
      <c r="D303" s="2">
        <v>255.06</v>
      </c>
      <c r="E303" s="2">
        <v>0</v>
      </c>
      <c r="F303" s="2">
        <v>0</v>
      </c>
      <c r="G303" s="2">
        <v>0</v>
      </c>
      <c r="H303" s="2">
        <v>0</v>
      </c>
      <c r="I303" s="2">
        <v>0</v>
      </c>
      <c r="J303" s="100">
        <f t="shared" si="22"/>
        <v>23898.460000000003</v>
      </c>
      <c r="K303" s="2">
        <v>42044.5</v>
      </c>
      <c r="L303" s="3">
        <f t="shared" si="23"/>
        <v>-18146.039999999997</v>
      </c>
      <c r="M303" s="101">
        <f t="shared" si="24"/>
        <v>-0.75929746100794759</v>
      </c>
      <c r="O303" s="2">
        <v>2561.44</v>
      </c>
      <c r="P303" s="3">
        <f t="shared" si="25"/>
        <v>-21337.020000000004</v>
      </c>
    </row>
    <row r="304" spans="1:16" x14ac:dyDescent="0.35">
      <c r="A304">
        <v>71706</v>
      </c>
      <c r="B304" s="2">
        <v>7448.18</v>
      </c>
      <c r="C304" s="99">
        <v>12406.06</v>
      </c>
      <c r="D304" s="2">
        <v>124.14</v>
      </c>
      <c r="E304" s="2">
        <v>0</v>
      </c>
      <c r="F304" s="2">
        <v>0</v>
      </c>
      <c r="G304" s="2">
        <v>0</v>
      </c>
      <c r="H304" s="2">
        <v>0</v>
      </c>
      <c r="I304" s="2">
        <v>0</v>
      </c>
      <c r="J304" s="100">
        <f t="shared" si="22"/>
        <v>12530.199999999999</v>
      </c>
      <c r="K304" s="2">
        <v>11375.210000000001</v>
      </c>
      <c r="L304" s="3">
        <f t="shared" si="23"/>
        <v>1154.989999999998</v>
      </c>
      <c r="M304" s="101">
        <f t="shared" si="24"/>
        <v>9.2176501572201405E-2</v>
      </c>
      <c r="O304" s="2">
        <v>346.85</v>
      </c>
      <c r="P304" s="3">
        <f t="shared" ref="P304:P327" si="26">O304-J304</f>
        <v>-12183.349999999999</v>
      </c>
    </row>
    <row r="305" spans="1:16" x14ac:dyDescent="0.35">
      <c r="A305">
        <v>71707</v>
      </c>
      <c r="B305" s="2">
        <v>2179.71</v>
      </c>
      <c r="C305" s="99">
        <v>3676.25</v>
      </c>
      <c r="D305" s="2">
        <v>0</v>
      </c>
      <c r="E305" s="2">
        <v>0</v>
      </c>
      <c r="F305" s="2">
        <v>0</v>
      </c>
      <c r="G305" s="2">
        <v>0</v>
      </c>
      <c r="H305" s="2">
        <v>0</v>
      </c>
      <c r="I305" s="2">
        <v>0</v>
      </c>
      <c r="J305" s="100">
        <f t="shared" si="22"/>
        <v>3676.25</v>
      </c>
      <c r="K305" s="2">
        <v>2550.34</v>
      </c>
      <c r="L305" s="3">
        <f t="shared" si="23"/>
        <v>1125.9099999999999</v>
      </c>
      <c r="M305" s="101">
        <f t="shared" si="24"/>
        <v>0.30626589595375719</v>
      </c>
      <c r="O305" s="2">
        <v>0</v>
      </c>
      <c r="P305" s="3">
        <f t="shared" si="26"/>
        <v>-3676.25</v>
      </c>
    </row>
    <row r="306" spans="1:16" x14ac:dyDescent="0.35">
      <c r="A306">
        <v>71802</v>
      </c>
      <c r="B306" s="2">
        <v>20743.810000000001</v>
      </c>
      <c r="C306" s="99">
        <v>33807.42</v>
      </c>
      <c r="D306" s="2">
        <v>345.73</v>
      </c>
      <c r="E306" s="2">
        <v>2504.14</v>
      </c>
      <c r="F306" s="2">
        <v>4287.68</v>
      </c>
      <c r="G306" s="2">
        <v>41.74</v>
      </c>
      <c r="H306" s="2">
        <v>0</v>
      </c>
      <c r="I306" s="2">
        <v>0</v>
      </c>
      <c r="J306" s="100">
        <f t="shared" si="22"/>
        <v>38482.57</v>
      </c>
      <c r="K306" s="2">
        <v>33342.71</v>
      </c>
      <c r="L306" s="3">
        <f t="shared" si="23"/>
        <v>5139.8600000000006</v>
      </c>
      <c r="M306" s="101">
        <f t="shared" si="24"/>
        <v>0.13356332490267672</v>
      </c>
      <c r="O306" s="2">
        <v>1710.51</v>
      </c>
      <c r="P306" s="3">
        <f t="shared" si="26"/>
        <v>-36772.06</v>
      </c>
    </row>
    <row r="307" spans="1:16" x14ac:dyDescent="0.35">
      <c r="A307">
        <v>71803</v>
      </c>
      <c r="B307" s="2">
        <v>2636686.35</v>
      </c>
      <c r="C307" s="99">
        <v>4260904.72</v>
      </c>
      <c r="D307" s="2">
        <v>43945.04</v>
      </c>
      <c r="E307" s="2">
        <v>54672.74</v>
      </c>
      <c r="F307" s="2">
        <v>93611.57</v>
      </c>
      <c r="G307" s="2">
        <v>911.14</v>
      </c>
      <c r="H307" s="2">
        <v>0</v>
      </c>
      <c r="I307" s="2">
        <v>0</v>
      </c>
      <c r="J307" s="100">
        <f t="shared" si="22"/>
        <v>4399372.47</v>
      </c>
      <c r="K307" s="2">
        <v>3739998.8200000003</v>
      </c>
      <c r="L307" s="3">
        <f t="shared" si="23"/>
        <v>659373.64999999944</v>
      </c>
      <c r="M307" s="101">
        <f t="shared" si="24"/>
        <v>0.14987902354173696</v>
      </c>
      <c r="O307" s="2">
        <v>253364.57</v>
      </c>
      <c r="P307" s="3">
        <f t="shared" si="26"/>
        <v>-4146007.9</v>
      </c>
    </row>
    <row r="308" spans="1:16" x14ac:dyDescent="0.35">
      <c r="A308">
        <v>71805</v>
      </c>
      <c r="B308" s="2">
        <v>12094.39</v>
      </c>
      <c r="C308" s="99">
        <v>20708.23</v>
      </c>
      <c r="D308" s="2">
        <v>201.55</v>
      </c>
      <c r="E308" s="2">
        <v>0</v>
      </c>
      <c r="F308" s="2">
        <v>0</v>
      </c>
      <c r="G308" s="2">
        <v>0</v>
      </c>
      <c r="H308" s="2">
        <v>0</v>
      </c>
      <c r="I308" s="2">
        <v>0</v>
      </c>
      <c r="J308" s="100">
        <f t="shared" si="22"/>
        <v>20909.78</v>
      </c>
      <c r="K308" s="2">
        <v>16913.53</v>
      </c>
      <c r="L308" s="3">
        <f t="shared" si="23"/>
        <v>3996.25</v>
      </c>
      <c r="M308" s="101">
        <f t="shared" si="24"/>
        <v>0.19111870139236281</v>
      </c>
      <c r="O308" s="2">
        <v>0</v>
      </c>
      <c r="P308" s="3">
        <f t="shared" si="26"/>
        <v>-20909.78</v>
      </c>
    </row>
    <row r="309" spans="1:16" x14ac:dyDescent="0.35">
      <c r="A309">
        <v>71807</v>
      </c>
      <c r="B309" s="2">
        <v>109823.25</v>
      </c>
      <c r="C309" s="99">
        <v>174933.79</v>
      </c>
      <c r="D309" s="2">
        <v>1830.37</v>
      </c>
      <c r="E309" s="2">
        <v>5466.52</v>
      </c>
      <c r="F309" s="2">
        <v>9360</v>
      </c>
      <c r="G309" s="2">
        <v>91.11</v>
      </c>
      <c r="H309" s="2">
        <v>0</v>
      </c>
      <c r="I309" s="2">
        <v>0</v>
      </c>
      <c r="J309" s="100">
        <f t="shared" si="22"/>
        <v>186215.27</v>
      </c>
      <c r="K309" s="2">
        <v>170955.33</v>
      </c>
      <c r="L309" s="3">
        <f t="shared" si="23"/>
        <v>15259.940000000002</v>
      </c>
      <c r="M309" s="101">
        <f t="shared" si="24"/>
        <v>8.1947844556464158E-2</v>
      </c>
      <c r="O309" s="2">
        <v>13107.99</v>
      </c>
      <c r="P309" s="3">
        <f t="shared" si="26"/>
        <v>-173107.28</v>
      </c>
    </row>
    <row r="310" spans="1:16" x14ac:dyDescent="0.35">
      <c r="A310">
        <v>71808</v>
      </c>
      <c r="B310" s="2">
        <v>309996.93</v>
      </c>
      <c r="C310" s="99">
        <v>530784.07999999996</v>
      </c>
      <c r="D310" s="2">
        <v>5166.63</v>
      </c>
      <c r="E310" s="2">
        <v>8504.5400000000009</v>
      </c>
      <c r="F310" s="2">
        <v>14561.92</v>
      </c>
      <c r="G310" s="2">
        <v>141.72999999999999</v>
      </c>
      <c r="H310" s="2">
        <v>0</v>
      </c>
      <c r="I310" s="2">
        <v>0</v>
      </c>
      <c r="J310" s="100">
        <f t="shared" si="22"/>
        <v>550654.36</v>
      </c>
      <c r="K310" s="2">
        <v>516477.85</v>
      </c>
      <c r="L310" s="3">
        <f t="shared" si="23"/>
        <v>34176.510000000009</v>
      </c>
      <c r="M310" s="101">
        <f t="shared" si="24"/>
        <v>6.2065267221347364E-2</v>
      </c>
      <c r="O310" s="2">
        <v>0</v>
      </c>
      <c r="P310" s="3">
        <f t="shared" si="26"/>
        <v>-550654.36</v>
      </c>
    </row>
    <row r="311" spans="1:16" x14ac:dyDescent="0.35">
      <c r="A311">
        <v>71809</v>
      </c>
      <c r="B311" s="2">
        <v>680100.95</v>
      </c>
      <c r="C311" s="99">
        <v>1105301.4099999999</v>
      </c>
      <c r="D311" s="2">
        <v>11335.2</v>
      </c>
      <c r="E311" s="2">
        <v>12832.29</v>
      </c>
      <c r="F311" s="2">
        <v>21971.61</v>
      </c>
      <c r="G311" s="2">
        <v>213.88</v>
      </c>
      <c r="H311" s="2">
        <v>0</v>
      </c>
      <c r="I311" s="2">
        <v>0</v>
      </c>
      <c r="J311" s="100">
        <f t="shared" si="22"/>
        <v>1138822.0999999999</v>
      </c>
      <c r="K311" s="2">
        <v>942837.42</v>
      </c>
      <c r="L311" s="3">
        <f t="shared" si="23"/>
        <v>195984.67999999982</v>
      </c>
      <c r="M311" s="101">
        <f t="shared" si="24"/>
        <v>0.17209420154385821</v>
      </c>
      <c r="O311" s="2">
        <v>59184.62</v>
      </c>
      <c r="P311" s="3">
        <f t="shared" si="26"/>
        <v>-1079637.4799999997</v>
      </c>
    </row>
    <row r="312" spans="1:16" x14ac:dyDescent="0.35">
      <c r="A312">
        <v>71810</v>
      </c>
      <c r="B312" s="2">
        <v>95783.31</v>
      </c>
      <c r="C312" s="99">
        <v>152701.38</v>
      </c>
      <c r="D312" s="2">
        <v>1596.41</v>
      </c>
      <c r="E312" s="2">
        <v>11707.68</v>
      </c>
      <c r="F312" s="2">
        <v>20045.96</v>
      </c>
      <c r="G312" s="2">
        <v>195.12</v>
      </c>
      <c r="H312" s="2">
        <v>0</v>
      </c>
      <c r="I312" s="2">
        <v>0</v>
      </c>
      <c r="J312" s="100">
        <f t="shared" si="22"/>
        <v>174538.87</v>
      </c>
      <c r="K312" s="2">
        <v>162488.74</v>
      </c>
      <c r="L312" s="3">
        <f t="shared" si="23"/>
        <v>12050.130000000005</v>
      </c>
      <c r="M312" s="101">
        <f t="shared" si="24"/>
        <v>6.9039807579824516E-2</v>
      </c>
      <c r="O312" s="2">
        <v>11300.57</v>
      </c>
      <c r="P312" s="3">
        <f t="shared" si="26"/>
        <v>-163238.29999999999</v>
      </c>
    </row>
    <row r="313" spans="1:16" x14ac:dyDescent="0.35">
      <c r="A313">
        <v>71811</v>
      </c>
      <c r="B313" s="2">
        <v>722020.43</v>
      </c>
      <c r="C313" s="99">
        <v>1163874.51</v>
      </c>
      <c r="D313" s="2">
        <v>12033.59</v>
      </c>
      <c r="E313" s="2">
        <v>9522.39</v>
      </c>
      <c r="F313" s="2">
        <v>16097.18</v>
      </c>
      <c r="G313" s="2">
        <v>158.72</v>
      </c>
      <c r="H313" s="2">
        <v>0</v>
      </c>
      <c r="I313" s="2">
        <v>0</v>
      </c>
      <c r="J313" s="100">
        <f t="shared" si="22"/>
        <v>1192164</v>
      </c>
      <c r="K313" s="2">
        <v>669237.61</v>
      </c>
      <c r="L313" s="3">
        <f t="shared" si="23"/>
        <v>522926.39</v>
      </c>
      <c r="M313" s="101">
        <f t="shared" si="24"/>
        <v>0.43863628661828408</v>
      </c>
      <c r="O313" s="2">
        <v>55551.53</v>
      </c>
      <c r="P313" s="3">
        <f t="shared" si="26"/>
        <v>-1136612.47</v>
      </c>
    </row>
    <row r="314" spans="1:16" x14ac:dyDescent="0.35">
      <c r="A314">
        <v>71812</v>
      </c>
      <c r="B314" s="2">
        <v>10356.870000000001</v>
      </c>
      <c r="C314" s="99">
        <v>16807.47</v>
      </c>
      <c r="D314" s="2">
        <v>0</v>
      </c>
      <c r="E314" s="2">
        <v>0</v>
      </c>
      <c r="F314" s="2">
        <v>0</v>
      </c>
      <c r="G314" s="2">
        <v>0</v>
      </c>
      <c r="H314" s="2">
        <v>0</v>
      </c>
      <c r="I314" s="2">
        <v>0</v>
      </c>
      <c r="J314" s="100">
        <f t="shared" si="22"/>
        <v>16807.47</v>
      </c>
      <c r="K314" s="2">
        <v>20357.53</v>
      </c>
      <c r="L314" s="3">
        <f t="shared" si="23"/>
        <v>-3550.0599999999977</v>
      </c>
      <c r="M314" s="101">
        <f t="shared" si="24"/>
        <v>-0.21121917813924387</v>
      </c>
      <c r="O314" s="2">
        <v>925.74</v>
      </c>
      <c r="P314" s="3">
        <f t="shared" si="26"/>
        <v>-15881.730000000001</v>
      </c>
    </row>
    <row r="315" spans="1:16" x14ac:dyDescent="0.35">
      <c r="A315">
        <v>71813</v>
      </c>
      <c r="B315" s="2">
        <v>77049.460000000006</v>
      </c>
      <c r="C315" s="99">
        <v>131925.31</v>
      </c>
      <c r="D315" s="2">
        <v>1284.24</v>
      </c>
      <c r="E315" s="2">
        <v>707.81</v>
      </c>
      <c r="F315" s="2">
        <v>1211.93</v>
      </c>
      <c r="G315" s="2">
        <v>11.8</v>
      </c>
      <c r="H315" s="2">
        <v>0</v>
      </c>
      <c r="I315" s="2">
        <v>0</v>
      </c>
      <c r="J315" s="100">
        <f t="shared" si="22"/>
        <v>134433.27999999997</v>
      </c>
      <c r="K315" s="2">
        <v>139510.48000000001</v>
      </c>
      <c r="L315" s="3">
        <f t="shared" si="23"/>
        <v>-5077.2000000000407</v>
      </c>
      <c r="M315" s="101">
        <f t="shared" si="24"/>
        <v>-3.7767433778302828E-2</v>
      </c>
      <c r="O315" s="2">
        <v>0</v>
      </c>
      <c r="P315" s="3">
        <f t="shared" si="26"/>
        <v>-134433.27999999997</v>
      </c>
    </row>
    <row r="316" spans="1:16" x14ac:dyDescent="0.35">
      <c r="A316">
        <v>71815</v>
      </c>
      <c r="B316" s="2">
        <v>12036</v>
      </c>
      <c r="C316" s="99">
        <v>19450.77</v>
      </c>
      <c r="D316" s="2">
        <v>0</v>
      </c>
      <c r="E316" s="2">
        <v>0</v>
      </c>
      <c r="F316" s="2">
        <v>0</v>
      </c>
      <c r="G316" s="2">
        <v>0</v>
      </c>
      <c r="H316" s="2">
        <v>0</v>
      </c>
      <c r="I316" s="2">
        <v>0</v>
      </c>
      <c r="J316" s="100">
        <f t="shared" si="22"/>
        <v>19450.77</v>
      </c>
      <c r="K316" s="2">
        <v>18481.28</v>
      </c>
      <c r="L316" s="3">
        <f t="shared" si="23"/>
        <v>969.4900000000016</v>
      </c>
      <c r="M316" s="101">
        <f t="shared" si="24"/>
        <v>4.9843270986187259E-2</v>
      </c>
      <c r="O316" s="2">
        <v>1157.25</v>
      </c>
      <c r="P316" s="3">
        <f t="shared" si="26"/>
        <v>-18293.52</v>
      </c>
    </row>
    <row r="317" spans="1:16" x14ac:dyDescent="0.35">
      <c r="A317">
        <v>71817</v>
      </c>
      <c r="B317" s="2">
        <v>83402.5</v>
      </c>
      <c r="C317" s="99">
        <v>142803.37</v>
      </c>
      <c r="D317" s="2">
        <v>0</v>
      </c>
      <c r="E317" s="2">
        <v>0</v>
      </c>
      <c r="F317" s="2">
        <v>0</v>
      </c>
      <c r="G317" s="2">
        <v>0</v>
      </c>
      <c r="H317" s="2">
        <v>0</v>
      </c>
      <c r="I317" s="2">
        <v>0</v>
      </c>
      <c r="J317" s="100">
        <f t="shared" si="22"/>
        <v>142803.37</v>
      </c>
      <c r="K317" s="2">
        <v>115325.03</v>
      </c>
      <c r="L317" s="3">
        <f t="shared" si="23"/>
        <v>27478.339999999997</v>
      </c>
      <c r="M317" s="101">
        <f t="shared" si="24"/>
        <v>0.19242080911675963</v>
      </c>
      <c r="O317" s="2">
        <v>0</v>
      </c>
      <c r="P317" s="3">
        <f t="shared" si="26"/>
        <v>-142803.37</v>
      </c>
    </row>
    <row r="318" spans="1:16" x14ac:dyDescent="0.35">
      <c r="A318">
        <v>71819</v>
      </c>
      <c r="B318" s="2">
        <v>93.15</v>
      </c>
      <c r="C318" s="99">
        <v>125.75</v>
      </c>
      <c r="D318" s="2">
        <v>0</v>
      </c>
      <c r="E318" s="2">
        <v>5.4</v>
      </c>
      <c r="F318" s="2">
        <v>9.25</v>
      </c>
      <c r="G318" s="2">
        <v>0</v>
      </c>
      <c r="H318" s="2">
        <v>0</v>
      </c>
      <c r="I318" s="2">
        <v>0</v>
      </c>
      <c r="J318" s="100">
        <f t="shared" si="22"/>
        <v>135</v>
      </c>
      <c r="K318" s="2">
        <v>326.99</v>
      </c>
      <c r="L318" s="3">
        <f t="shared" si="23"/>
        <v>-191.99</v>
      </c>
      <c r="M318" s="101">
        <f t="shared" si="24"/>
        <v>-1.4221481481481482</v>
      </c>
      <c r="O318" s="2">
        <v>28.36</v>
      </c>
      <c r="P318" s="3">
        <f t="shared" si="26"/>
        <v>-106.64</v>
      </c>
    </row>
    <row r="319" spans="1:16" x14ac:dyDescent="0.35">
      <c r="A319">
        <v>71901</v>
      </c>
      <c r="B319" s="2">
        <v>336526.12</v>
      </c>
      <c r="C319" s="99">
        <v>534613.46</v>
      </c>
      <c r="D319" s="2">
        <v>5608.61</v>
      </c>
      <c r="E319" s="2">
        <v>22268.78</v>
      </c>
      <c r="F319" s="2">
        <v>38128.660000000003</v>
      </c>
      <c r="G319" s="2">
        <v>371.15</v>
      </c>
      <c r="H319" s="2">
        <v>0</v>
      </c>
      <c r="I319" s="2">
        <v>0</v>
      </c>
      <c r="J319" s="100">
        <f t="shared" si="22"/>
        <v>578721.88</v>
      </c>
      <c r="K319" s="2">
        <v>518702.23</v>
      </c>
      <c r="L319" s="3">
        <f t="shared" si="23"/>
        <v>60019.650000000023</v>
      </c>
      <c r="M319" s="101">
        <f t="shared" si="24"/>
        <v>0.10371069778802906</v>
      </c>
      <c r="O319" s="2">
        <v>41591.43</v>
      </c>
      <c r="P319" s="3">
        <f t="shared" si="26"/>
        <v>-537130.44999999995</v>
      </c>
    </row>
    <row r="320" spans="1:16" x14ac:dyDescent="0.35">
      <c r="A320">
        <v>71902</v>
      </c>
      <c r="B320" s="2">
        <v>861.3</v>
      </c>
      <c r="C320" s="99">
        <v>1080.96</v>
      </c>
      <c r="D320" s="2">
        <v>14.37</v>
      </c>
      <c r="E320" s="2">
        <v>2531.2600000000002</v>
      </c>
      <c r="F320" s="2">
        <v>4333.51</v>
      </c>
      <c r="G320" s="2">
        <v>42.17</v>
      </c>
      <c r="H320" s="2">
        <v>0</v>
      </c>
      <c r="I320" s="2">
        <v>0</v>
      </c>
      <c r="J320" s="100">
        <f t="shared" si="22"/>
        <v>5471.01</v>
      </c>
      <c r="K320" s="2">
        <v>5193.33</v>
      </c>
      <c r="L320" s="3">
        <f t="shared" si="23"/>
        <v>277.68000000000029</v>
      </c>
      <c r="M320" s="101">
        <f t="shared" si="24"/>
        <v>5.0754796646323125E-2</v>
      </c>
      <c r="O320" s="2">
        <v>393.78</v>
      </c>
      <c r="P320" s="3">
        <f t="shared" si="26"/>
        <v>-5077.2300000000005</v>
      </c>
    </row>
    <row r="321" spans="1:16" x14ac:dyDescent="0.35">
      <c r="A321">
        <v>71904</v>
      </c>
      <c r="B321" s="2">
        <v>20373.75</v>
      </c>
      <c r="C321" s="99">
        <v>31301.439999999999</v>
      </c>
      <c r="D321" s="2">
        <v>339.55</v>
      </c>
      <c r="E321" s="2">
        <v>5361.66</v>
      </c>
      <c r="F321" s="2">
        <v>9180.33</v>
      </c>
      <c r="G321" s="2">
        <v>89.36</v>
      </c>
      <c r="H321" s="2">
        <v>0</v>
      </c>
      <c r="I321" s="2">
        <v>0</v>
      </c>
      <c r="J321" s="100">
        <f t="shared" si="22"/>
        <v>40910.679999999993</v>
      </c>
      <c r="K321" s="2">
        <v>50337.51</v>
      </c>
      <c r="L321" s="3">
        <f t="shared" si="23"/>
        <v>-9426.830000000009</v>
      </c>
      <c r="M321" s="101">
        <f t="shared" si="24"/>
        <v>-0.23042467150387161</v>
      </c>
      <c r="O321" s="2">
        <v>3582.77</v>
      </c>
      <c r="P321" s="3">
        <f t="shared" si="26"/>
        <v>-37327.909999999996</v>
      </c>
    </row>
    <row r="322" spans="1:16" x14ac:dyDescent="0.35">
      <c r="A322">
        <v>71905</v>
      </c>
      <c r="B322" s="2">
        <v>15181.93</v>
      </c>
      <c r="C322" s="99">
        <v>24152.33</v>
      </c>
      <c r="D322" s="2">
        <v>253.12</v>
      </c>
      <c r="E322" s="2">
        <v>4879.51</v>
      </c>
      <c r="F322" s="2">
        <v>8354.7199999999993</v>
      </c>
      <c r="G322" s="2">
        <v>81.319999999999993</v>
      </c>
      <c r="H322" s="2">
        <v>0</v>
      </c>
      <c r="I322" s="2">
        <v>0</v>
      </c>
      <c r="J322" s="100">
        <f t="shared" si="22"/>
        <v>32841.49</v>
      </c>
      <c r="K322" s="2">
        <v>28543.280000000002</v>
      </c>
      <c r="L322" s="3">
        <f t="shared" si="23"/>
        <v>4298.2099999999955</v>
      </c>
      <c r="M322" s="101">
        <f t="shared" si="24"/>
        <v>0.13087743582888584</v>
      </c>
      <c r="O322" s="2">
        <v>1842.18</v>
      </c>
      <c r="P322" s="3">
        <f t="shared" si="26"/>
        <v>-30999.309999999998</v>
      </c>
    </row>
    <row r="323" spans="1:16" x14ac:dyDescent="0.35">
      <c r="A323">
        <v>71906</v>
      </c>
      <c r="B323" s="2">
        <v>163473.32999999999</v>
      </c>
      <c r="C323" s="99">
        <v>279903.28999999998</v>
      </c>
      <c r="D323" s="2">
        <v>2724.59</v>
      </c>
      <c r="E323" s="2">
        <v>2553.86</v>
      </c>
      <c r="F323" s="2">
        <v>4372.59</v>
      </c>
      <c r="G323" s="2">
        <v>42.55</v>
      </c>
      <c r="H323" s="2">
        <v>0</v>
      </c>
      <c r="I323" s="2">
        <v>0</v>
      </c>
      <c r="J323" s="100">
        <f t="shared" ref="J323:J386" si="27">SUM(C323:I323)-E323</f>
        <v>287043.02</v>
      </c>
      <c r="K323" s="2">
        <v>257324.24000000002</v>
      </c>
      <c r="L323" s="3">
        <f t="shared" ref="L323:L386" si="28">J323-K323</f>
        <v>29718.78</v>
      </c>
      <c r="M323" s="101">
        <f t="shared" si="24"/>
        <v>0.10353423678443739</v>
      </c>
      <c r="O323" s="2">
        <v>0</v>
      </c>
      <c r="P323" s="3">
        <f t="shared" si="26"/>
        <v>-287043.02</v>
      </c>
    </row>
    <row r="324" spans="1:16" x14ac:dyDescent="0.35">
      <c r="A324">
        <v>71907</v>
      </c>
      <c r="B324" s="2">
        <v>30454.68</v>
      </c>
      <c r="C324" s="99">
        <v>52145.120000000003</v>
      </c>
      <c r="D324" s="2">
        <v>507.58</v>
      </c>
      <c r="E324" s="2">
        <v>0</v>
      </c>
      <c r="F324" s="2">
        <v>0</v>
      </c>
      <c r="G324" s="2">
        <v>0</v>
      </c>
      <c r="H324" s="2">
        <v>0</v>
      </c>
      <c r="I324" s="2">
        <v>0</v>
      </c>
      <c r="J324" s="100">
        <f t="shared" si="27"/>
        <v>52652.700000000004</v>
      </c>
      <c r="K324" s="2">
        <v>46073.49</v>
      </c>
      <c r="L324" s="3">
        <f t="shared" si="28"/>
        <v>6579.2100000000064</v>
      </c>
      <c r="M324" s="101">
        <f t="shared" si="24"/>
        <v>0.12495484562045263</v>
      </c>
      <c r="O324" s="2">
        <v>0</v>
      </c>
      <c r="P324" s="3">
        <f t="shared" si="26"/>
        <v>-52652.700000000004</v>
      </c>
    </row>
    <row r="325" spans="1:16" x14ac:dyDescent="0.35">
      <c r="A325">
        <v>72001</v>
      </c>
      <c r="B325" s="2">
        <v>230266.13</v>
      </c>
      <c r="C325" s="99">
        <v>366309.32</v>
      </c>
      <c r="D325" s="2">
        <v>3834.95</v>
      </c>
      <c r="E325" s="2">
        <v>34920.660000000003</v>
      </c>
      <c r="F325" s="2">
        <v>59791.63</v>
      </c>
      <c r="G325" s="2">
        <v>582.01</v>
      </c>
      <c r="H325" s="2">
        <v>0</v>
      </c>
      <c r="I325" s="2">
        <v>0</v>
      </c>
      <c r="J325" s="100">
        <f t="shared" si="27"/>
        <v>430517.91000000003</v>
      </c>
      <c r="K325" s="2">
        <v>386168.31999999995</v>
      </c>
      <c r="L325" s="3">
        <f t="shared" si="28"/>
        <v>44349.590000000084</v>
      </c>
      <c r="M325" s="101">
        <f t="shared" si="24"/>
        <v>0.10301450641159175</v>
      </c>
      <c r="O325" s="2">
        <v>27662.37</v>
      </c>
      <c r="P325" s="3">
        <f t="shared" si="26"/>
        <v>-402855.54000000004</v>
      </c>
    </row>
    <row r="326" spans="1:16" x14ac:dyDescent="0.35">
      <c r="A326">
        <v>72002</v>
      </c>
      <c r="B326" s="2">
        <v>792877.51</v>
      </c>
      <c r="C326" s="99">
        <v>1280305.04</v>
      </c>
      <c r="D326" s="2">
        <v>13214.73</v>
      </c>
      <c r="E326" s="2">
        <v>82967.210000000006</v>
      </c>
      <c r="F326" s="2">
        <v>142057.31</v>
      </c>
      <c r="G326" s="2">
        <v>1382.82</v>
      </c>
      <c r="H326" s="2">
        <v>0</v>
      </c>
      <c r="I326" s="2">
        <v>0</v>
      </c>
      <c r="J326" s="100">
        <f t="shared" si="27"/>
        <v>1436959.9000000001</v>
      </c>
      <c r="K326" s="2">
        <v>1269829.1200000001</v>
      </c>
      <c r="L326" s="3">
        <f t="shared" si="28"/>
        <v>167130.78000000003</v>
      </c>
      <c r="M326" s="101">
        <f t="shared" ref="M326:M389" si="29">IF(J326=0,1,L326/J326)</f>
        <v>0.116308590100531</v>
      </c>
      <c r="O326" s="2">
        <v>77263.64</v>
      </c>
      <c r="P326" s="3">
        <f t="shared" si="26"/>
        <v>-1359696.2600000002</v>
      </c>
    </row>
    <row r="327" spans="1:16" x14ac:dyDescent="0.35">
      <c r="A327">
        <v>72004</v>
      </c>
      <c r="B327" s="2">
        <v>26359.79</v>
      </c>
      <c r="C327" s="99">
        <v>42855.39</v>
      </c>
      <c r="D327" s="2">
        <v>443.75</v>
      </c>
      <c r="E327" s="2">
        <v>7454.96</v>
      </c>
      <c r="F327" s="2">
        <v>12764.36</v>
      </c>
      <c r="G327" s="2">
        <v>124.24</v>
      </c>
      <c r="H327" s="2">
        <v>0</v>
      </c>
      <c r="I327" s="2">
        <v>0</v>
      </c>
      <c r="J327" s="100">
        <f t="shared" si="27"/>
        <v>56187.74</v>
      </c>
      <c r="K327" s="2">
        <v>43625.21</v>
      </c>
      <c r="L327" s="3">
        <f t="shared" si="28"/>
        <v>12562.529999999999</v>
      </c>
      <c r="M327" s="101">
        <f t="shared" si="29"/>
        <v>0.22358133642677208</v>
      </c>
      <c r="O327" s="2">
        <v>2731.55</v>
      </c>
      <c r="P327" s="3">
        <f t="shared" si="26"/>
        <v>-53456.189999999995</v>
      </c>
    </row>
    <row r="328" spans="1:16" x14ac:dyDescent="0.35">
      <c r="A328" s="102">
        <v>72006</v>
      </c>
      <c r="B328" s="2">
        <v>15230.09</v>
      </c>
      <c r="C328" s="99">
        <v>25916.34</v>
      </c>
      <c r="D328" s="2">
        <v>252.27</v>
      </c>
      <c r="E328" s="2">
        <v>0</v>
      </c>
      <c r="F328" s="2">
        <v>0</v>
      </c>
      <c r="G328" s="2">
        <v>0</v>
      </c>
      <c r="H328" s="2">
        <v>0</v>
      </c>
      <c r="I328" s="2">
        <v>0</v>
      </c>
      <c r="J328" s="100">
        <f t="shared" si="27"/>
        <v>26168.61</v>
      </c>
      <c r="K328" s="2">
        <v>181100.4</v>
      </c>
      <c r="L328" s="3">
        <f t="shared" si="28"/>
        <v>-154931.78999999998</v>
      </c>
      <c r="M328" s="101">
        <f t="shared" si="29"/>
        <v>-5.9205204250435912</v>
      </c>
      <c r="O328" s="2">
        <v>0</v>
      </c>
      <c r="P328" t="s">
        <v>68</v>
      </c>
    </row>
    <row r="329" spans="1:16" x14ac:dyDescent="0.35">
      <c r="A329">
        <v>72007</v>
      </c>
      <c r="B329" s="2">
        <v>43014.94</v>
      </c>
      <c r="C329" s="99">
        <v>68951.37</v>
      </c>
      <c r="D329" s="2">
        <v>716.99</v>
      </c>
      <c r="E329" s="2">
        <v>0</v>
      </c>
      <c r="F329" s="2">
        <v>0</v>
      </c>
      <c r="G329" s="2">
        <v>0</v>
      </c>
      <c r="H329" s="2">
        <v>0</v>
      </c>
      <c r="I329" s="2">
        <v>0</v>
      </c>
      <c r="J329" s="100">
        <f t="shared" si="27"/>
        <v>69668.36</v>
      </c>
      <c r="K329" s="2">
        <v>55770.159999999996</v>
      </c>
      <c r="L329" s="3">
        <f t="shared" si="28"/>
        <v>13898.200000000004</v>
      </c>
      <c r="M329" s="101">
        <f t="shared" si="29"/>
        <v>0.19949084491152086</v>
      </c>
      <c r="O329" s="2">
        <v>4699.75</v>
      </c>
      <c r="P329" s="3">
        <f t="shared" ref="P329:P360" si="30">O329-J329</f>
        <v>-64968.61</v>
      </c>
    </row>
    <row r="330" spans="1:16" x14ac:dyDescent="0.35">
      <c r="A330">
        <v>72009</v>
      </c>
      <c r="B330" s="2">
        <v>277916.3</v>
      </c>
      <c r="C330" s="99">
        <v>451364.27</v>
      </c>
      <c r="D330" s="2">
        <v>4631.92</v>
      </c>
      <c r="E330" s="2">
        <v>7097.68</v>
      </c>
      <c r="F330" s="2">
        <v>12152.85</v>
      </c>
      <c r="G330" s="2">
        <v>118.29</v>
      </c>
      <c r="H330" s="2">
        <v>0</v>
      </c>
      <c r="I330" s="2">
        <v>0</v>
      </c>
      <c r="J330" s="100">
        <f t="shared" si="27"/>
        <v>468267.32999999996</v>
      </c>
      <c r="K330" s="2">
        <v>402700.96</v>
      </c>
      <c r="L330" s="3">
        <f t="shared" si="28"/>
        <v>65566.369999999937</v>
      </c>
      <c r="M330" s="101">
        <f t="shared" si="29"/>
        <v>0.14001909977362706</v>
      </c>
      <c r="O330" s="2">
        <v>24489.72</v>
      </c>
      <c r="P330" s="3">
        <f t="shared" si="30"/>
        <v>-443777.61</v>
      </c>
    </row>
    <row r="331" spans="1:16" x14ac:dyDescent="0.35">
      <c r="A331">
        <v>72010</v>
      </c>
      <c r="B331" s="2">
        <v>17122.3</v>
      </c>
      <c r="C331" s="99">
        <v>27518.13</v>
      </c>
      <c r="D331" s="2">
        <v>285.35000000000002</v>
      </c>
      <c r="E331" s="2">
        <v>1042.53</v>
      </c>
      <c r="F331" s="2">
        <v>1785.02</v>
      </c>
      <c r="G331" s="2">
        <v>17.38</v>
      </c>
      <c r="H331" s="2">
        <v>0</v>
      </c>
      <c r="I331" s="2">
        <v>0</v>
      </c>
      <c r="J331" s="100">
        <f t="shared" si="27"/>
        <v>29605.88</v>
      </c>
      <c r="K331" s="2">
        <v>27787.89</v>
      </c>
      <c r="L331" s="3">
        <f t="shared" si="28"/>
        <v>1817.9900000000016</v>
      </c>
      <c r="M331" s="101">
        <f t="shared" si="29"/>
        <v>6.1406382786122267E-2</v>
      </c>
      <c r="O331" s="2">
        <v>1799.02</v>
      </c>
      <c r="P331" s="3">
        <f t="shared" si="30"/>
        <v>-27806.86</v>
      </c>
    </row>
    <row r="332" spans="1:16" x14ac:dyDescent="0.35">
      <c r="A332">
        <v>72011</v>
      </c>
      <c r="B332" s="2">
        <v>10578.42</v>
      </c>
      <c r="C332" s="99">
        <v>16946.25</v>
      </c>
      <c r="D332" s="2">
        <v>176.3</v>
      </c>
      <c r="E332" s="2">
        <v>0</v>
      </c>
      <c r="F332" s="2">
        <v>0</v>
      </c>
      <c r="G332" s="2">
        <v>0</v>
      </c>
      <c r="H332" s="2">
        <v>0</v>
      </c>
      <c r="I332" s="2">
        <v>0</v>
      </c>
      <c r="J332" s="100">
        <f t="shared" si="27"/>
        <v>17122.55</v>
      </c>
      <c r="K332" s="2">
        <v>17234.739999999998</v>
      </c>
      <c r="L332" s="3">
        <f t="shared" si="28"/>
        <v>-112.18999999999869</v>
      </c>
      <c r="M332" s="101">
        <f t="shared" si="29"/>
        <v>-6.5521782678397023E-3</v>
      </c>
      <c r="O332" s="2">
        <v>1166.33</v>
      </c>
      <c r="P332" s="3">
        <f t="shared" si="30"/>
        <v>-15956.22</v>
      </c>
    </row>
    <row r="333" spans="1:16" x14ac:dyDescent="0.35">
      <c r="A333">
        <v>72012</v>
      </c>
      <c r="B333" s="2">
        <v>0</v>
      </c>
      <c r="C333" s="99">
        <v>0</v>
      </c>
      <c r="D333" s="2">
        <v>0</v>
      </c>
      <c r="E333" s="2">
        <v>5391.09</v>
      </c>
      <c r="F333" s="2">
        <v>9230.73</v>
      </c>
      <c r="G333" s="2">
        <v>89.84</v>
      </c>
      <c r="H333" s="2">
        <v>0</v>
      </c>
      <c r="I333" s="2">
        <v>0</v>
      </c>
      <c r="J333" s="100">
        <f t="shared" si="27"/>
        <v>9320.57</v>
      </c>
      <c r="K333" s="2">
        <v>9413.91</v>
      </c>
      <c r="L333" s="3">
        <f t="shared" si="28"/>
        <v>-93.340000000000146</v>
      </c>
      <c r="M333" s="101">
        <f t="shared" si="29"/>
        <v>-1.0014408990008137E-2</v>
      </c>
      <c r="O333" s="2">
        <v>0</v>
      </c>
      <c r="P333" s="3">
        <f t="shared" si="30"/>
        <v>-9320.57</v>
      </c>
    </row>
    <row r="334" spans="1:16" x14ac:dyDescent="0.35">
      <c r="A334">
        <v>72101</v>
      </c>
      <c r="B334" s="2">
        <v>1076077.03</v>
      </c>
      <c r="C334" s="99">
        <v>1733340.06</v>
      </c>
      <c r="D334" s="2">
        <v>17934.61</v>
      </c>
      <c r="E334" s="2">
        <v>73015.789999999994</v>
      </c>
      <c r="F334" s="2">
        <v>125018.77</v>
      </c>
      <c r="G334" s="2">
        <v>1216.93</v>
      </c>
      <c r="H334" s="2">
        <v>0</v>
      </c>
      <c r="I334" s="2">
        <v>0</v>
      </c>
      <c r="J334" s="100">
        <f t="shared" si="27"/>
        <v>1877510.37</v>
      </c>
      <c r="K334" s="2">
        <v>1707066.51</v>
      </c>
      <c r="L334" s="3">
        <f t="shared" si="28"/>
        <v>170443.8600000001</v>
      </c>
      <c r="M334" s="101">
        <f t="shared" si="29"/>
        <v>9.0781847452592282E-2</v>
      </c>
      <c r="O334" s="2">
        <v>109136.71</v>
      </c>
      <c r="P334" s="3">
        <f t="shared" si="30"/>
        <v>-1768373.6600000001</v>
      </c>
    </row>
    <row r="335" spans="1:16" x14ac:dyDescent="0.35">
      <c r="A335">
        <v>72102</v>
      </c>
      <c r="B335" s="2">
        <v>1983908.61</v>
      </c>
      <c r="C335" s="99">
        <v>3189288.42</v>
      </c>
      <c r="D335" s="2">
        <v>33053.18</v>
      </c>
      <c r="E335" s="2">
        <v>100839.91</v>
      </c>
      <c r="F335" s="2">
        <v>173080.28</v>
      </c>
      <c r="G335" s="2">
        <v>1680.62</v>
      </c>
      <c r="H335" s="2">
        <v>0</v>
      </c>
      <c r="I335" s="2">
        <v>0</v>
      </c>
      <c r="J335" s="100">
        <f t="shared" si="27"/>
        <v>3397102.5</v>
      </c>
      <c r="K335" s="2">
        <v>3144205.43</v>
      </c>
      <c r="L335" s="3">
        <f t="shared" si="28"/>
        <v>252897.06999999983</v>
      </c>
      <c r="M335" s="101">
        <f t="shared" si="29"/>
        <v>7.444493358678457E-2</v>
      </c>
      <c r="O335" s="2">
        <v>205943.51</v>
      </c>
      <c r="P335" s="3">
        <f t="shared" si="30"/>
        <v>-3191158.99</v>
      </c>
    </row>
    <row r="336" spans="1:16" x14ac:dyDescent="0.35">
      <c r="A336">
        <v>72108</v>
      </c>
      <c r="B336" s="2">
        <v>19164.55</v>
      </c>
      <c r="C336" s="99">
        <v>30716.36</v>
      </c>
      <c r="D336" s="2">
        <v>319.43</v>
      </c>
      <c r="E336" s="2">
        <v>493.38</v>
      </c>
      <c r="F336" s="2">
        <v>846.06</v>
      </c>
      <c r="G336" s="2">
        <v>8.27</v>
      </c>
      <c r="H336" s="2">
        <v>0</v>
      </c>
      <c r="I336" s="2">
        <v>0</v>
      </c>
      <c r="J336" s="100">
        <f t="shared" si="27"/>
        <v>31890.120000000003</v>
      </c>
      <c r="K336" s="2">
        <v>32318.409999999996</v>
      </c>
      <c r="L336" s="3">
        <f t="shared" si="28"/>
        <v>-428.2899999999936</v>
      </c>
      <c r="M336" s="101">
        <f t="shared" si="29"/>
        <v>-1.3430178374994937E-2</v>
      </c>
      <c r="O336" s="2">
        <v>2097.7800000000002</v>
      </c>
      <c r="P336" s="3">
        <f t="shared" si="30"/>
        <v>-29792.340000000004</v>
      </c>
    </row>
    <row r="337" spans="1:16" x14ac:dyDescent="0.35">
      <c r="A337">
        <v>72109</v>
      </c>
      <c r="B337" s="2">
        <v>6054.36</v>
      </c>
      <c r="C337" s="99">
        <v>9809.67</v>
      </c>
      <c r="D337" s="2">
        <v>100.93</v>
      </c>
      <c r="E337" s="2">
        <v>0</v>
      </c>
      <c r="F337" s="2">
        <v>0</v>
      </c>
      <c r="G337" s="2">
        <v>0</v>
      </c>
      <c r="H337" s="2">
        <v>0</v>
      </c>
      <c r="I337" s="2">
        <v>0</v>
      </c>
      <c r="J337" s="100">
        <f t="shared" si="27"/>
        <v>9910.6</v>
      </c>
      <c r="K337" s="2">
        <v>12366.2</v>
      </c>
      <c r="L337" s="3">
        <f t="shared" si="28"/>
        <v>-2455.6000000000004</v>
      </c>
      <c r="M337" s="101">
        <f t="shared" si="29"/>
        <v>-0.24777510947873996</v>
      </c>
      <c r="O337" s="2">
        <v>532.62</v>
      </c>
      <c r="P337" s="3">
        <f t="shared" si="30"/>
        <v>-9377.98</v>
      </c>
    </row>
    <row r="338" spans="1:16" x14ac:dyDescent="0.35">
      <c r="A338">
        <v>72110</v>
      </c>
      <c r="B338" s="2">
        <v>115055.16</v>
      </c>
      <c r="C338" s="99">
        <v>196999.21</v>
      </c>
      <c r="D338" s="2">
        <v>1917.55</v>
      </c>
      <c r="E338" s="2">
        <v>10695.7</v>
      </c>
      <c r="F338" s="2">
        <v>18313.43</v>
      </c>
      <c r="G338" s="2">
        <v>178.25</v>
      </c>
      <c r="H338" s="2">
        <v>0</v>
      </c>
      <c r="I338" s="2">
        <v>0</v>
      </c>
      <c r="J338" s="100">
        <f t="shared" si="27"/>
        <v>217408.43999999997</v>
      </c>
      <c r="K338" s="2">
        <v>184874.44000000003</v>
      </c>
      <c r="L338" s="3">
        <f t="shared" si="28"/>
        <v>32533.999999999942</v>
      </c>
      <c r="M338" s="101">
        <f t="shared" si="29"/>
        <v>0.14964460441370145</v>
      </c>
      <c r="O338" s="2">
        <v>0</v>
      </c>
      <c r="P338" s="3">
        <f t="shared" si="30"/>
        <v>-217408.43999999997</v>
      </c>
    </row>
    <row r="339" spans="1:16" x14ac:dyDescent="0.35">
      <c r="A339">
        <v>72111</v>
      </c>
      <c r="B339" s="2">
        <v>5473.8</v>
      </c>
      <c r="C339" s="99">
        <v>8658.9699999999993</v>
      </c>
      <c r="D339" s="2">
        <v>91.36</v>
      </c>
      <c r="E339" s="2">
        <v>0</v>
      </c>
      <c r="F339" s="2">
        <v>0</v>
      </c>
      <c r="G339" s="2">
        <v>0</v>
      </c>
      <c r="H339" s="2">
        <v>0</v>
      </c>
      <c r="I339" s="2">
        <v>0</v>
      </c>
      <c r="J339" s="100">
        <f t="shared" si="27"/>
        <v>8750.33</v>
      </c>
      <c r="K339" s="2">
        <v>8532.4500000000007</v>
      </c>
      <c r="L339" s="3">
        <f t="shared" si="28"/>
        <v>217.8799999999992</v>
      </c>
      <c r="M339" s="101">
        <f t="shared" si="29"/>
        <v>2.4899632356722455E-2</v>
      </c>
      <c r="O339" s="2">
        <v>667.82</v>
      </c>
      <c r="P339" s="3">
        <f t="shared" si="30"/>
        <v>-8082.51</v>
      </c>
    </row>
    <row r="340" spans="1:16" x14ac:dyDescent="0.35">
      <c r="A340">
        <v>72112</v>
      </c>
      <c r="B340" s="2">
        <v>209318.18</v>
      </c>
      <c r="C340" s="99">
        <v>336286.48</v>
      </c>
      <c r="D340" s="2">
        <v>3488.84</v>
      </c>
      <c r="E340" s="2">
        <v>11424.91</v>
      </c>
      <c r="F340" s="2">
        <v>19561.97</v>
      </c>
      <c r="G340" s="2">
        <v>190.41</v>
      </c>
      <c r="H340" s="2">
        <v>0</v>
      </c>
      <c r="I340" s="2">
        <v>0</v>
      </c>
      <c r="J340" s="100">
        <f t="shared" si="27"/>
        <v>359527.69999999995</v>
      </c>
      <c r="K340" s="2">
        <v>330974.31</v>
      </c>
      <c r="L340" s="3">
        <f t="shared" si="28"/>
        <v>28553.389999999956</v>
      </c>
      <c r="M340" s="101">
        <f t="shared" si="29"/>
        <v>7.9419165755517468E-2</v>
      </c>
      <c r="O340" s="2">
        <v>22112.26</v>
      </c>
      <c r="P340" s="3">
        <f t="shared" si="30"/>
        <v>-337415.43999999994</v>
      </c>
    </row>
    <row r="341" spans="1:16" x14ac:dyDescent="0.35">
      <c r="A341">
        <v>72113</v>
      </c>
      <c r="B341" s="2">
        <v>5832.18</v>
      </c>
      <c r="C341" s="99">
        <v>8965.35</v>
      </c>
      <c r="D341" s="2">
        <v>97.2</v>
      </c>
      <c r="E341" s="2">
        <v>0</v>
      </c>
      <c r="F341" s="2">
        <v>0</v>
      </c>
      <c r="G341" s="2">
        <v>0</v>
      </c>
      <c r="H341" s="2">
        <v>0</v>
      </c>
      <c r="I341" s="2">
        <v>0</v>
      </c>
      <c r="J341" s="100">
        <f t="shared" si="27"/>
        <v>9062.5500000000011</v>
      </c>
      <c r="K341" s="2">
        <v>9258.14</v>
      </c>
      <c r="L341" s="3">
        <f t="shared" si="28"/>
        <v>-195.58999999999833</v>
      </c>
      <c r="M341" s="101">
        <f t="shared" si="29"/>
        <v>-2.1582225753237035E-2</v>
      </c>
      <c r="O341" s="2">
        <v>1020.65</v>
      </c>
      <c r="P341" s="3">
        <f t="shared" si="30"/>
        <v>-8041.9000000000015</v>
      </c>
    </row>
    <row r="342" spans="1:16" x14ac:dyDescent="0.35">
      <c r="A342">
        <v>72114</v>
      </c>
      <c r="B342" s="2">
        <v>30853.01</v>
      </c>
      <c r="C342" s="99">
        <v>52827.24</v>
      </c>
      <c r="D342" s="2">
        <v>0</v>
      </c>
      <c r="E342" s="2">
        <v>2023.2</v>
      </c>
      <c r="F342" s="2">
        <v>3464.17</v>
      </c>
      <c r="G342" s="2">
        <v>0</v>
      </c>
      <c r="H342" s="2">
        <v>0</v>
      </c>
      <c r="I342" s="2">
        <v>0</v>
      </c>
      <c r="J342" s="100">
        <f t="shared" si="27"/>
        <v>56291.409999999996</v>
      </c>
      <c r="K342" s="2">
        <v>49866.11</v>
      </c>
      <c r="L342" s="3">
        <f t="shared" si="28"/>
        <v>6425.2999999999956</v>
      </c>
      <c r="M342" s="101">
        <f t="shared" si="29"/>
        <v>0.11414352562851057</v>
      </c>
      <c r="O342" s="2">
        <v>0</v>
      </c>
      <c r="P342" s="3">
        <f t="shared" si="30"/>
        <v>-56291.409999999996</v>
      </c>
    </row>
    <row r="343" spans="1:16" x14ac:dyDescent="0.35">
      <c r="A343">
        <v>72115</v>
      </c>
      <c r="B343" s="2">
        <v>678307.59</v>
      </c>
      <c r="C343" s="99">
        <v>1098245.77</v>
      </c>
      <c r="D343" s="2">
        <v>11298.21</v>
      </c>
      <c r="E343" s="2">
        <v>23238.11</v>
      </c>
      <c r="F343" s="2">
        <v>39787.760000000002</v>
      </c>
      <c r="G343" s="2">
        <v>387.32</v>
      </c>
      <c r="H343" s="2">
        <v>0</v>
      </c>
      <c r="I343" s="2">
        <v>0</v>
      </c>
      <c r="J343" s="100">
        <f t="shared" si="27"/>
        <v>1149719.06</v>
      </c>
      <c r="K343" s="2">
        <v>1009958.77</v>
      </c>
      <c r="L343" s="3">
        <f t="shared" si="28"/>
        <v>139760.29000000004</v>
      </c>
      <c r="M343" s="101">
        <f t="shared" si="29"/>
        <v>0.1215603836297191</v>
      </c>
      <c r="O343" s="2">
        <v>62417.22</v>
      </c>
      <c r="P343" s="3">
        <f t="shared" si="30"/>
        <v>-1087301.8400000001</v>
      </c>
    </row>
    <row r="344" spans="1:16" x14ac:dyDescent="0.35">
      <c r="A344">
        <v>72116</v>
      </c>
      <c r="B344" s="2">
        <v>64528.04</v>
      </c>
      <c r="C344" s="99">
        <v>110485.91</v>
      </c>
      <c r="D344" s="2">
        <v>1075.51</v>
      </c>
      <c r="E344" s="2">
        <v>12535.44</v>
      </c>
      <c r="F344" s="2">
        <v>21463.360000000001</v>
      </c>
      <c r="G344" s="2">
        <v>208.93</v>
      </c>
      <c r="H344" s="2">
        <v>0</v>
      </c>
      <c r="I344" s="2">
        <v>0</v>
      </c>
      <c r="J344" s="100">
        <f t="shared" si="27"/>
        <v>133233.71</v>
      </c>
      <c r="K344" s="2">
        <v>119101.95999999999</v>
      </c>
      <c r="L344" s="3">
        <f t="shared" si="28"/>
        <v>14131.75</v>
      </c>
      <c r="M344" s="101">
        <f t="shared" si="29"/>
        <v>0.1060673758915818</v>
      </c>
      <c r="O344" s="2">
        <v>0</v>
      </c>
      <c r="P344" s="3">
        <f t="shared" si="30"/>
        <v>-133233.71</v>
      </c>
    </row>
    <row r="345" spans="1:16" x14ac:dyDescent="0.35">
      <c r="A345">
        <v>72117</v>
      </c>
      <c r="B345" s="2">
        <v>16495.37</v>
      </c>
      <c r="C345" s="99">
        <v>26992</v>
      </c>
      <c r="D345" s="2">
        <v>274.94</v>
      </c>
      <c r="E345" s="2">
        <v>108</v>
      </c>
      <c r="F345" s="2">
        <v>184.92</v>
      </c>
      <c r="G345" s="2">
        <v>1.8</v>
      </c>
      <c r="H345" s="2">
        <v>0</v>
      </c>
      <c r="I345" s="2">
        <v>0</v>
      </c>
      <c r="J345" s="100">
        <f t="shared" si="27"/>
        <v>27453.659999999996</v>
      </c>
      <c r="K345" s="2">
        <v>20713.670000000002</v>
      </c>
      <c r="L345" s="3">
        <f t="shared" si="28"/>
        <v>6739.9899999999943</v>
      </c>
      <c r="M345" s="101">
        <f t="shared" si="29"/>
        <v>0.24550424242159316</v>
      </c>
      <c r="O345" s="2">
        <v>1251.46</v>
      </c>
      <c r="P345" s="3">
        <f t="shared" si="30"/>
        <v>-26202.199999999997</v>
      </c>
    </row>
    <row r="346" spans="1:16" x14ac:dyDescent="0.35">
      <c r="A346">
        <v>72119</v>
      </c>
      <c r="B346" s="2">
        <v>141366.84</v>
      </c>
      <c r="C346" s="99">
        <v>228102.87</v>
      </c>
      <c r="D346" s="2">
        <v>2356.0700000000002</v>
      </c>
      <c r="E346" s="2">
        <v>15651.43</v>
      </c>
      <c r="F346" s="2">
        <v>26798.69</v>
      </c>
      <c r="G346" s="2">
        <v>260.87</v>
      </c>
      <c r="H346" s="2">
        <v>0</v>
      </c>
      <c r="I346" s="2">
        <v>0</v>
      </c>
      <c r="J346" s="100">
        <f t="shared" si="27"/>
        <v>257518.5</v>
      </c>
      <c r="K346" s="2">
        <v>252937.08999999997</v>
      </c>
      <c r="L346" s="3">
        <f t="shared" si="28"/>
        <v>4581.4100000000326</v>
      </c>
      <c r="M346" s="101">
        <f t="shared" si="29"/>
        <v>1.7790605335150804E-2</v>
      </c>
      <c r="O346" s="2">
        <v>13948.48</v>
      </c>
      <c r="P346" s="3">
        <f t="shared" si="30"/>
        <v>-243570.02</v>
      </c>
    </row>
    <row r="347" spans="1:16" x14ac:dyDescent="0.35">
      <c r="A347">
        <v>72120</v>
      </c>
      <c r="B347" s="2">
        <v>3364.74</v>
      </c>
      <c r="C347" s="99">
        <v>5761.19</v>
      </c>
      <c r="D347" s="2">
        <v>56.08</v>
      </c>
      <c r="E347" s="2">
        <v>0</v>
      </c>
      <c r="F347" s="2">
        <v>0</v>
      </c>
      <c r="G347" s="2">
        <v>0</v>
      </c>
      <c r="H347" s="2">
        <v>0</v>
      </c>
      <c r="I347" s="2">
        <v>0</v>
      </c>
      <c r="J347" s="100">
        <f t="shared" si="27"/>
        <v>5817.2699999999995</v>
      </c>
      <c r="K347" s="2">
        <v>5236.4199999999992</v>
      </c>
      <c r="L347" s="3">
        <f t="shared" si="28"/>
        <v>580.85000000000036</v>
      </c>
      <c r="M347" s="101">
        <f t="shared" si="29"/>
        <v>9.9849241998394511E-2</v>
      </c>
      <c r="O347" s="2">
        <v>0</v>
      </c>
      <c r="P347" s="3">
        <f t="shared" si="30"/>
        <v>-5817.2699999999995</v>
      </c>
    </row>
    <row r="348" spans="1:16" x14ac:dyDescent="0.35">
      <c r="A348">
        <v>72122</v>
      </c>
      <c r="B348" s="2">
        <v>53533.06</v>
      </c>
      <c r="C348" s="99">
        <v>87048.99</v>
      </c>
      <c r="D348" s="2">
        <v>892.24</v>
      </c>
      <c r="E348" s="2">
        <v>144.91</v>
      </c>
      <c r="F348" s="2">
        <v>248.1</v>
      </c>
      <c r="G348" s="2">
        <v>2.42</v>
      </c>
      <c r="H348" s="2">
        <v>0</v>
      </c>
      <c r="I348" s="2">
        <v>0</v>
      </c>
      <c r="J348" s="100">
        <f t="shared" si="27"/>
        <v>88191.750000000015</v>
      </c>
      <c r="K348" s="2">
        <v>79216.320000000007</v>
      </c>
      <c r="L348" s="3">
        <f t="shared" si="28"/>
        <v>8975.4300000000076</v>
      </c>
      <c r="M348" s="101">
        <f t="shared" si="29"/>
        <v>0.10177176436571454</v>
      </c>
      <c r="O348" s="2">
        <v>4610.0600000000004</v>
      </c>
      <c r="P348" s="3">
        <f t="shared" si="30"/>
        <v>-83581.690000000017</v>
      </c>
    </row>
    <row r="349" spans="1:16" x14ac:dyDescent="0.35">
      <c r="A349">
        <v>72123</v>
      </c>
      <c r="B349" s="2">
        <v>31915.119999999999</v>
      </c>
      <c r="C349" s="99">
        <v>54668.28</v>
      </c>
      <c r="D349" s="2">
        <v>531.86</v>
      </c>
      <c r="E349" s="2">
        <v>0</v>
      </c>
      <c r="F349" s="2">
        <v>0</v>
      </c>
      <c r="G349" s="2">
        <v>0</v>
      </c>
      <c r="H349" s="2">
        <v>0</v>
      </c>
      <c r="I349" s="2">
        <v>0</v>
      </c>
      <c r="J349" s="100">
        <f t="shared" si="27"/>
        <v>55200.14</v>
      </c>
      <c r="K349" s="2">
        <v>47499.37</v>
      </c>
      <c r="L349" s="3">
        <f t="shared" si="28"/>
        <v>7700.7699999999968</v>
      </c>
      <c r="M349" s="101">
        <f t="shared" si="29"/>
        <v>0.13950634907810011</v>
      </c>
      <c r="O349" s="2">
        <v>0</v>
      </c>
      <c r="P349" s="3">
        <f t="shared" si="30"/>
        <v>-55200.14</v>
      </c>
    </row>
    <row r="350" spans="1:16" x14ac:dyDescent="0.35">
      <c r="A350">
        <v>72124</v>
      </c>
      <c r="B350" s="2">
        <v>252136.61</v>
      </c>
      <c r="C350" s="99">
        <v>431713.59</v>
      </c>
      <c r="D350" s="2">
        <v>4202.29</v>
      </c>
      <c r="E350" s="2">
        <v>13649.8</v>
      </c>
      <c r="F350" s="2">
        <v>23371.52</v>
      </c>
      <c r="G350" s="2">
        <v>227.49</v>
      </c>
      <c r="H350" s="2">
        <v>0</v>
      </c>
      <c r="I350" s="2">
        <v>0</v>
      </c>
      <c r="J350" s="100">
        <f t="shared" si="27"/>
        <v>459514.89</v>
      </c>
      <c r="K350" s="2">
        <v>404195.82999999996</v>
      </c>
      <c r="L350" s="3">
        <f t="shared" si="28"/>
        <v>55319.060000000056</v>
      </c>
      <c r="M350" s="101">
        <f t="shared" si="29"/>
        <v>0.1203857833638428</v>
      </c>
      <c r="O350" s="2">
        <v>0</v>
      </c>
      <c r="P350" s="3">
        <f t="shared" si="30"/>
        <v>-459514.89</v>
      </c>
    </row>
    <row r="351" spans="1:16" x14ac:dyDescent="0.35">
      <c r="A351">
        <v>72125</v>
      </c>
      <c r="B351" s="2">
        <v>7762.5</v>
      </c>
      <c r="C351" s="99">
        <v>13290.76</v>
      </c>
      <c r="D351" s="2">
        <v>0</v>
      </c>
      <c r="E351" s="2">
        <v>5535.27</v>
      </c>
      <c r="F351" s="2">
        <v>9477.58</v>
      </c>
      <c r="G351" s="2">
        <v>0</v>
      </c>
      <c r="H351" s="2">
        <v>0</v>
      </c>
      <c r="I351" s="2">
        <v>0</v>
      </c>
      <c r="J351" s="100">
        <f t="shared" si="27"/>
        <v>22768.34</v>
      </c>
      <c r="K351" s="2">
        <v>19189.5</v>
      </c>
      <c r="L351" s="3">
        <f t="shared" si="28"/>
        <v>3578.84</v>
      </c>
      <c r="M351" s="101">
        <f t="shared" si="29"/>
        <v>0.15718493311326168</v>
      </c>
      <c r="O351" s="2">
        <v>0</v>
      </c>
      <c r="P351" s="3">
        <f t="shared" si="30"/>
        <v>-22768.34</v>
      </c>
    </row>
    <row r="352" spans="1:16" x14ac:dyDescent="0.35">
      <c r="A352">
        <v>72126</v>
      </c>
      <c r="B352" s="2">
        <v>0</v>
      </c>
      <c r="C352" s="99">
        <v>-134.74</v>
      </c>
      <c r="D352" s="2">
        <v>0</v>
      </c>
      <c r="E352" s="2">
        <v>2087.13</v>
      </c>
      <c r="F352" s="2">
        <v>3573.64</v>
      </c>
      <c r="G352" s="2">
        <v>34.78</v>
      </c>
      <c r="H352" s="2">
        <v>0</v>
      </c>
      <c r="I352" s="2">
        <v>0</v>
      </c>
      <c r="J352" s="100">
        <f t="shared" si="27"/>
        <v>3473.6799999999994</v>
      </c>
      <c r="K352" s="2">
        <v>2777.22</v>
      </c>
      <c r="L352" s="3">
        <f t="shared" si="28"/>
        <v>696.45999999999958</v>
      </c>
      <c r="M352" s="101">
        <f t="shared" si="29"/>
        <v>0.20049630363188312</v>
      </c>
      <c r="O352" s="2">
        <v>134.74</v>
      </c>
      <c r="P352" s="3">
        <f t="shared" si="30"/>
        <v>-3338.9399999999996</v>
      </c>
    </row>
    <row r="353" spans="1:16" x14ac:dyDescent="0.35">
      <c r="A353">
        <v>72127</v>
      </c>
      <c r="B353" s="2">
        <v>74627.72</v>
      </c>
      <c r="C353" s="99">
        <v>127779.22</v>
      </c>
      <c r="D353" s="2">
        <v>1243.8399999999999</v>
      </c>
      <c r="E353" s="2">
        <v>0</v>
      </c>
      <c r="F353" s="2">
        <v>0</v>
      </c>
      <c r="G353" s="2">
        <v>0</v>
      </c>
      <c r="H353" s="2">
        <v>0</v>
      </c>
      <c r="I353" s="2">
        <v>0</v>
      </c>
      <c r="J353" s="100">
        <f t="shared" si="27"/>
        <v>129023.06</v>
      </c>
      <c r="K353" s="2">
        <v>130628.28</v>
      </c>
      <c r="L353" s="3">
        <f t="shared" si="28"/>
        <v>-1605.2200000000012</v>
      </c>
      <c r="M353" s="101">
        <f t="shared" si="29"/>
        <v>-1.2441341881056001E-2</v>
      </c>
      <c r="O353" s="2">
        <v>0</v>
      </c>
      <c r="P353" s="3">
        <f t="shared" si="30"/>
        <v>-129023.06</v>
      </c>
    </row>
    <row r="354" spans="1:16" x14ac:dyDescent="0.35">
      <c r="A354">
        <v>72201</v>
      </c>
      <c r="B354" s="2">
        <v>401867.47</v>
      </c>
      <c r="C354" s="99">
        <v>647627.13</v>
      </c>
      <c r="D354" s="2">
        <v>6697.74</v>
      </c>
      <c r="E354" s="2">
        <v>9901.8799999999992</v>
      </c>
      <c r="F354" s="2">
        <v>16953.97</v>
      </c>
      <c r="G354" s="2">
        <v>165.05</v>
      </c>
      <c r="H354" s="2">
        <v>0</v>
      </c>
      <c r="I354" s="2">
        <v>0</v>
      </c>
      <c r="J354" s="100">
        <f t="shared" si="27"/>
        <v>671443.89</v>
      </c>
      <c r="K354" s="2">
        <v>601885.05000000005</v>
      </c>
      <c r="L354" s="3">
        <f t="shared" si="28"/>
        <v>69558.839999999967</v>
      </c>
      <c r="M354" s="101">
        <f t="shared" si="29"/>
        <v>0.1035959088107868</v>
      </c>
      <c r="O354" s="2">
        <v>40457.279999999999</v>
      </c>
      <c r="P354" s="3">
        <f t="shared" si="30"/>
        <v>-630986.61</v>
      </c>
    </row>
    <row r="355" spans="1:16" x14ac:dyDescent="0.35">
      <c r="A355">
        <v>72202</v>
      </c>
      <c r="B355" s="2">
        <v>1143540.81</v>
      </c>
      <c r="C355" s="99">
        <v>1832910.61</v>
      </c>
      <c r="D355" s="2">
        <v>19059.16</v>
      </c>
      <c r="E355" s="2">
        <v>107638.99</v>
      </c>
      <c r="F355" s="2">
        <v>184219.96</v>
      </c>
      <c r="G355" s="2">
        <v>1793.98</v>
      </c>
      <c r="H355" s="2">
        <v>0</v>
      </c>
      <c r="I355" s="2">
        <v>0</v>
      </c>
      <c r="J355" s="100">
        <f t="shared" si="27"/>
        <v>2037983.7100000002</v>
      </c>
      <c r="K355" s="2">
        <v>1864135.6199999999</v>
      </c>
      <c r="L355" s="3">
        <f t="shared" si="28"/>
        <v>173848.09000000032</v>
      </c>
      <c r="M355" s="101">
        <f t="shared" si="29"/>
        <v>8.5303964475751531E-2</v>
      </c>
      <c r="O355" s="2">
        <v>125165.36</v>
      </c>
      <c r="P355" s="3">
        <f t="shared" si="30"/>
        <v>-1912818.35</v>
      </c>
    </row>
    <row r="356" spans="1:16" x14ac:dyDescent="0.35">
      <c r="A356">
        <v>72203</v>
      </c>
      <c r="B356" s="2">
        <v>21207.13</v>
      </c>
      <c r="C356" s="99">
        <v>36310.93</v>
      </c>
      <c r="D356" s="2">
        <v>353.43</v>
      </c>
      <c r="E356" s="2">
        <v>4408.71</v>
      </c>
      <c r="F356" s="2">
        <v>7548.72</v>
      </c>
      <c r="G356" s="2">
        <v>73.48</v>
      </c>
      <c r="H356" s="2">
        <v>0</v>
      </c>
      <c r="I356" s="2">
        <v>0</v>
      </c>
      <c r="J356" s="100">
        <f t="shared" si="27"/>
        <v>44286.560000000005</v>
      </c>
      <c r="K356" s="2">
        <v>33702.479999999996</v>
      </c>
      <c r="L356" s="3">
        <f t="shared" si="28"/>
        <v>10584.080000000009</v>
      </c>
      <c r="M356" s="101">
        <f t="shared" si="29"/>
        <v>0.23899079088554198</v>
      </c>
      <c r="O356" s="2">
        <v>0</v>
      </c>
      <c r="P356" s="3">
        <f t="shared" si="30"/>
        <v>-44286.560000000005</v>
      </c>
    </row>
    <row r="357" spans="1:16" x14ac:dyDescent="0.35">
      <c r="A357">
        <v>72204</v>
      </c>
      <c r="B357" s="2">
        <v>337595.84</v>
      </c>
      <c r="C357" s="99">
        <v>578038.86</v>
      </c>
      <c r="D357" s="2">
        <v>5626.65</v>
      </c>
      <c r="E357" s="2">
        <v>32941.39</v>
      </c>
      <c r="F357" s="2">
        <v>56403.199999999997</v>
      </c>
      <c r="G357" s="2">
        <v>549.03</v>
      </c>
      <c r="H357" s="2">
        <v>0</v>
      </c>
      <c r="I357" s="2">
        <v>0</v>
      </c>
      <c r="J357" s="100">
        <f t="shared" si="27"/>
        <v>640617.74</v>
      </c>
      <c r="K357" s="2">
        <v>589990.91</v>
      </c>
      <c r="L357" s="3">
        <f t="shared" si="28"/>
        <v>50626.829999999958</v>
      </c>
      <c r="M357" s="101">
        <f t="shared" si="29"/>
        <v>7.902814243014869E-2</v>
      </c>
      <c r="O357" s="2">
        <v>0</v>
      </c>
      <c r="P357" s="3">
        <f t="shared" si="30"/>
        <v>-640617.74</v>
      </c>
    </row>
    <row r="358" spans="1:16" x14ac:dyDescent="0.35">
      <c r="A358">
        <v>72205</v>
      </c>
      <c r="B358" s="2">
        <v>213405.61</v>
      </c>
      <c r="C358" s="99">
        <v>344683.21</v>
      </c>
      <c r="D358" s="2">
        <v>3556.82</v>
      </c>
      <c r="E358" s="2">
        <v>13377.59</v>
      </c>
      <c r="F358" s="2">
        <v>22905.66</v>
      </c>
      <c r="G358" s="2">
        <v>222.94</v>
      </c>
      <c r="H358" s="2">
        <v>0</v>
      </c>
      <c r="I358" s="2">
        <v>0</v>
      </c>
      <c r="J358" s="100">
        <f t="shared" si="27"/>
        <v>371368.63</v>
      </c>
      <c r="K358" s="2">
        <v>328013.88</v>
      </c>
      <c r="L358" s="3">
        <f t="shared" si="28"/>
        <v>43354.75</v>
      </c>
      <c r="M358" s="101">
        <f t="shared" si="29"/>
        <v>0.11674316702517389</v>
      </c>
      <c r="O358" s="2">
        <v>20714.36</v>
      </c>
      <c r="P358" s="3">
        <f t="shared" si="30"/>
        <v>-350654.27</v>
      </c>
    </row>
    <row r="359" spans="1:16" x14ac:dyDescent="0.35">
      <c r="A359">
        <v>72206</v>
      </c>
      <c r="B359" s="2">
        <v>933.12</v>
      </c>
      <c r="C359" s="99">
        <v>1597.71</v>
      </c>
      <c r="D359" s="2">
        <v>0</v>
      </c>
      <c r="E359" s="2">
        <v>0</v>
      </c>
      <c r="F359" s="2">
        <v>0</v>
      </c>
      <c r="G359" s="2">
        <v>0</v>
      </c>
      <c r="H359" s="2">
        <v>0</v>
      </c>
      <c r="I359" s="2">
        <v>0</v>
      </c>
      <c r="J359" s="100">
        <f t="shared" si="27"/>
        <v>1597.71</v>
      </c>
      <c r="K359" s="2">
        <v>1494.03</v>
      </c>
      <c r="L359" s="3">
        <f t="shared" si="28"/>
        <v>103.68000000000006</v>
      </c>
      <c r="M359" s="101">
        <f t="shared" si="29"/>
        <v>6.4892877931539555E-2</v>
      </c>
      <c r="O359" s="2">
        <v>0</v>
      </c>
      <c r="P359" s="3">
        <f t="shared" si="30"/>
        <v>-1597.71</v>
      </c>
    </row>
    <row r="360" spans="1:16" x14ac:dyDescent="0.35">
      <c r="A360">
        <v>72207</v>
      </c>
      <c r="B360" s="2">
        <v>31132.75</v>
      </c>
      <c r="C360" s="99">
        <v>49698.94</v>
      </c>
      <c r="D360" s="2">
        <v>0</v>
      </c>
      <c r="E360" s="2">
        <v>4923.66</v>
      </c>
      <c r="F360" s="2">
        <v>8430.2000000000007</v>
      </c>
      <c r="G360" s="2">
        <v>0</v>
      </c>
      <c r="H360" s="2">
        <v>0</v>
      </c>
      <c r="I360" s="2">
        <v>0</v>
      </c>
      <c r="J360" s="100">
        <f t="shared" si="27"/>
        <v>58129.14</v>
      </c>
      <c r="K360" s="2">
        <v>46994.840000000004</v>
      </c>
      <c r="L360" s="3">
        <f t="shared" si="28"/>
        <v>11134.299999999996</v>
      </c>
      <c r="M360" s="101">
        <f t="shared" si="29"/>
        <v>0.19154420657178131</v>
      </c>
      <c r="O360" s="2">
        <v>3607.02</v>
      </c>
      <c r="P360" s="3">
        <f t="shared" si="30"/>
        <v>-54522.12</v>
      </c>
    </row>
    <row r="361" spans="1:16" x14ac:dyDescent="0.35">
      <c r="A361">
        <v>72210</v>
      </c>
      <c r="B361" s="2">
        <v>187333</v>
      </c>
      <c r="C361" s="99">
        <v>320754.25</v>
      </c>
      <c r="D361" s="2">
        <v>0</v>
      </c>
      <c r="E361" s="2">
        <v>2091.79</v>
      </c>
      <c r="F361" s="2">
        <v>3581.52</v>
      </c>
      <c r="G361" s="2">
        <v>0</v>
      </c>
      <c r="H361" s="2">
        <v>0</v>
      </c>
      <c r="I361" s="2">
        <v>0</v>
      </c>
      <c r="J361" s="100">
        <f t="shared" si="27"/>
        <v>324335.77</v>
      </c>
      <c r="K361" s="2">
        <v>353836.9</v>
      </c>
      <c r="L361" s="3">
        <f t="shared" si="28"/>
        <v>-29501.130000000005</v>
      </c>
      <c r="M361" s="101">
        <f t="shared" si="29"/>
        <v>-9.0958607494942667E-2</v>
      </c>
      <c r="O361" s="2">
        <v>0</v>
      </c>
      <c r="P361" s="3">
        <f t="shared" ref="P361:P392" si="31">O361-J361</f>
        <v>-324335.77</v>
      </c>
    </row>
    <row r="362" spans="1:16" x14ac:dyDescent="0.35">
      <c r="A362">
        <v>72301</v>
      </c>
      <c r="B362" s="2">
        <v>1209524.22</v>
      </c>
      <c r="C362" s="99">
        <v>2070976.88</v>
      </c>
      <c r="D362" s="2">
        <v>20158.759999999998</v>
      </c>
      <c r="E362" s="2">
        <v>0</v>
      </c>
      <c r="F362" s="2">
        <v>0</v>
      </c>
      <c r="G362" s="2">
        <v>0</v>
      </c>
      <c r="H362" s="2">
        <v>0</v>
      </c>
      <c r="I362" s="2">
        <v>0</v>
      </c>
      <c r="J362" s="100">
        <f t="shared" si="27"/>
        <v>2091135.64</v>
      </c>
      <c r="K362" s="2">
        <v>1878468.54</v>
      </c>
      <c r="L362" s="3">
        <f t="shared" si="28"/>
        <v>212667.09999999986</v>
      </c>
      <c r="M362" s="101">
        <f t="shared" si="29"/>
        <v>0.1016993330953892</v>
      </c>
      <c r="O362" s="2">
        <v>0</v>
      </c>
      <c r="P362" s="3">
        <f t="shared" si="31"/>
        <v>-2091135.64</v>
      </c>
    </row>
    <row r="363" spans="1:16" x14ac:dyDescent="0.35">
      <c r="A363">
        <v>72302</v>
      </c>
      <c r="B363" s="2">
        <v>2594208.75</v>
      </c>
      <c r="C363" s="99">
        <v>4177528.33</v>
      </c>
      <c r="D363" s="2">
        <v>43237.08</v>
      </c>
      <c r="E363" s="2">
        <v>30147.01</v>
      </c>
      <c r="F363" s="2">
        <v>51618.36</v>
      </c>
      <c r="G363" s="2">
        <v>502.45</v>
      </c>
      <c r="H363" s="2">
        <v>0</v>
      </c>
      <c r="I363" s="2">
        <v>0</v>
      </c>
      <c r="J363" s="100">
        <f t="shared" si="27"/>
        <v>4272886.2200000007</v>
      </c>
      <c r="K363" s="2">
        <v>3841983.15</v>
      </c>
      <c r="L363" s="3">
        <f t="shared" si="28"/>
        <v>430903.07000000076</v>
      </c>
      <c r="M363" s="101">
        <f t="shared" si="29"/>
        <v>0.10084590317034015</v>
      </c>
      <c r="O363" s="2">
        <v>264331.86</v>
      </c>
      <c r="P363" s="3">
        <f t="shared" si="31"/>
        <v>-4008554.3600000008</v>
      </c>
    </row>
    <row r="364" spans="1:16" x14ac:dyDescent="0.35">
      <c r="A364">
        <v>72303</v>
      </c>
      <c r="B364" s="2">
        <v>585027.87</v>
      </c>
      <c r="C364" s="99">
        <v>1001696.65</v>
      </c>
      <c r="D364" s="2">
        <v>9750.41</v>
      </c>
      <c r="E364" s="2">
        <v>95462.76</v>
      </c>
      <c r="F364" s="2">
        <v>163453.51</v>
      </c>
      <c r="G364" s="2">
        <v>1591.03</v>
      </c>
      <c r="H364" s="2">
        <v>0</v>
      </c>
      <c r="I364" s="2">
        <v>0</v>
      </c>
      <c r="J364" s="100">
        <f t="shared" si="27"/>
        <v>1176491.6000000001</v>
      </c>
      <c r="K364" s="2">
        <v>1057698.57</v>
      </c>
      <c r="L364" s="3">
        <f t="shared" si="28"/>
        <v>118793.03000000003</v>
      </c>
      <c r="M364" s="101">
        <f t="shared" si="29"/>
        <v>0.10097227213521968</v>
      </c>
      <c r="O364" s="2">
        <v>0</v>
      </c>
      <c r="P364" s="3">
        <f t="shared" si="31"/>
        <v>-1176491.6000000001</v>
      </c>
    </row>
    <row r="365" spans="1:16" x14ac:dyDescent="0.35">
      <c r="A365">
        <v>72304</v>
      </c>
      <c r="B365" s="2">
        <v>725507.22</v>
      </c>
      <c r="C365" s="99">
        <v>1171380.6000000001</v>
      </c>
      <c r="D365" s="2">
        <v>12092.02</v>
      </c>
      <c r="E365" s="2">
        <v>13979.38</v>
      </c>
      <c r="F365" s="2">
        <v>23935.86</v>
      </c>
      <c r="G365" s="2">
        <v>232.97</v>
      </c>
      <c r="H365" s="2">
        <v>0</v>
      </c>
      <c r="I365" s="2">
        <v>0</v>
      </c>
      <c r="J365" s="100">
        <f t="shared" si="27"/>
        <v>1207641.4500000002</v>
      </c>
      <c r="K365" s="2">
        <v>1077607.5799999998</v>
      </c>
      <c r="L365" s="3">
        <f t="shared" si="28"/>
        <v>130033.87000000034</v>
      </c>
      <c r="M365" s="101">
        <f t="shared" si="29"/>
        <v>0.10767589171438288</v>
      </c>
      <c r="O365" s="2">
        <v>70836.23</v>
      </c>
      <c r="P365" s="3">
        <f t="shared" si="31"/>
        <v>-1136805.2200000002</v>
      </c>
    </row>
    <row r="366" spans="1:16" x14ac:dyDescent="0.35">
      <c r="A366">
        <v>72305</v>
      </c>
      <c r="B366" s="2">
        <v>6177415.8300000001</v>
      </c>
      <c r="C366" s="99">
        <v>9928644.5299999993</v>
      </c>
      <c r="D366" s="2">
        <v>102957.38</v>
      </c>
      <c r="E366" s="2">
        <v>494400.16</v>
      </c>
      <c r="F366" s="2">
        <v>846304.42</v>
      </c>
      <c r="G366" s="2">
        <v>8240.01</v>
      </c>
      <c r="H366" s="2">
        <v>0</v>
      </c>
      <c r="I366" s="2">
        <v>0</v>
      </c>
      <c r="J366" s="100">
        <f t="shared" si="27"/>
        <v>10886146.34</v>
      </c>
      <c r="K366" s="2">
        <v>9426883.8099999987</v>
      </c>
      <c r="L366" s="3">
        <f t="shared" si="28"/>
        <v>1459262.5300000012</v>
      </c>
      <c r="M366" s="101">
        <f t="shared" si="29"/>
        <v>0.13404766796475026</v>
      </c>
      <c r="O366" s="2">
        <v>647944.59</v>
      </c>
      <c r="P366" s="3">
        <f t="shared" si="31"/>
        <v>-10238201.75</v>
      </c>
    </row>
    <row r="367" spans="1:16" x14ac:dyDescent="0.35">
      <c r="A367">
        <v>72306</v>
      </c>
      <c r="B367" s="2">
        <v>1139774.26</v>
      </c>
      <c r="C367" s="99">
        <v>1954011.47</v>
      </c>
      <c r="D367" s="2">
        <v>18996.189999999999</v>
      </c>
      <c r="E367" s="2">
        <v>34515.51</v>
      </c>
      <c r="F367" s="2">
        <v>59098.19</v>
      </c>
      <c r="G367" s="2">
        <v>575.23</v>
      </c>
      <c r="H367" s="2">
        <v>0</v>
      </c>
      <c r="I367" s="2">
        <v>0</v>
      </c>
      <c r="J367" s="100">
        <f t="shared" si="27"/>
        <v>2032681.0799999998</v>
      </c>
      <c r="K367" s="2">
        <v>1879834.6400000001</v>
      </c>
      <c r="L367" s="3">
        <f t="shared" si="28"/>
        <v>152846.43999999971</v>
      </c>
      <c r="M367" s="101">
        <f t="shared" si="29"/>
        <v>7.5194501244631909E-2</v>
      </c>
      <c r="O367" s="2">
        <v>0</v>
      </c>
      <c r="P367" s="3">
        <f t="shared" si="31"/>
        <v>-2032681.0799999998</v>
      </c>
    </row>
    <row r="368" spans="1:16" x14ac:dyDescent="0.35">
      <c r="A368">
        <v>72307</v>
      </c>
      <c r="B368" s="2">
        <v>133532.95000000001</v>
      </c>
      <c r="C368" s="99">
        <v>228637.79</v>
      </c>
      <c r="D368" s="2">
        <v>2225.54</v>
      </c>
      <c r="E368" s="2">
        <v>0</v>
      </c>
      <c r="F368" s="2">
        <v>0</v>
      </c>
      <c r="G368" s="2">
        <v>0</v>
      </c>
      <c r="H368" s="2">
        <v>0</v>
      </c>
      <c r="I368" s="2">
        <v>0</v>
      </c>
      <c r="J368" s="100">
        <f t="shared" si="27"/>
        <v>230863.33000000002</v>
      </c>
      <c r="K368" s="2">
        <v>218416.6</v>
      </c>
      <c r="L368" s="3">
        <f t="shared" si="28"/>
        <v>12446.73000000001</v>
      </c>
      <c r="M368" s="101">
        <f t="shared" si="29"/>
        <v>5.3913845910478764E-2</v>
      </c>
      <c r="O368" s="2">
        <v>0</v>
      </c>
      <c r="P368" s="3">
        <f t="shared" si="31"/>
        <v>-230863.33000000002</v>
      </c>
    </row>
    <row r="369" spans="1:16" x14ac:dyDescent="0.35">
      <c r="A369">
        <v>72309</v>
      </c>
      <c r="B369" s="2">
        <v>504619.3</v>
      </c>
      <c r="C369" s="99">
        <v>819996.17</v>
      </c>
      <c r="D369" s="2">
        <v>8410.3700000000008</v>
      </c>
      <c r="E369" s="2">
        <v>4339.1099999999997</v>
      </c>
      <c r="F369" s="2">
        <v>7429.44</v>
      </c>
      <c r="G369" s="2">
        <v>72.319999999999993</v>
      </c>
      <c r="H369" s="2">
        <v>0</v>
      </c>
      <c r="I369" s="2">
        <v>0</v>
      </c>
      <c r="J369" s="100">
        <f t="shared" si="27"/>
        <v>835908.29999999993</v>
      </c>
      <c r="K369" s="2">
        <v>720701.42000000016</v>
      </c>
      <c r="L369" s="3">
        <f t="shared" si="28"/>
        <v>115206.87999999977</v>
      </c>
      <c r="M369" s="101">
        <f t="shared" si="29"/>
        <v>0.13782239032678559</v>
      </c>
      <c r="O369" s="2">
        <v>44024.18</v>
      </c>
      <c r="P369" s="3">
        <f t="shared" si="31"/>
        <v>-791884.11999999988</v>
      </c>
    </row>
    <row r="370" spans="1:16" x14ac:dyDescent="0.35">
      <c r="A370">
        <v>72314</v>
      </c>
      <c r="B370" s="2">
        <v>734436.16</v>
      </c>
      <c r="C370" s="99">
        <v>1257354.3600000001</v>
      </c>
      <c r="D370" s="2">
        <v>12239.12</v>
      </c>
      <c r="E370" s="2">
        <v>16310.72</v>
      </c>
      <c r="F370" s="2">
        <v>27927.71</v>
      </c>
      <c r="G370" s="2">
        <v>271.85000000000002</v>
      </c>
      <c r="H370" s="2">
        <v>0</v>
      </c>
      <c r="I370" s="2">
        <v>0</v>
      </c>
      <c r="J370" s="100">
        <f t="shared" si="27"/>
        <v>1297793.0400000003</v>
      </c>
      <c r="K370" s="2">
        <v>1175749.1100000001</v>
      </c>
      <c r="L370" s="3">
        <f t="shared" si="28"/>
        <v>122043.93000000017</v>
      </c>
      <c r="M370" s="101">
        <f t="shared" si="29"/>
        <v>9.4039593554917006E-2</v>
      </c>
      <c r="O370" s="2">
        <v>0</v>
      </c>
      <c r="P370" s="3">
        <f t="shared" si="31"/>
        <v>-1297793.0400000003</v>
      </c>
    </row>
    <row r="371" spans="1:16" x14ac:dyDescent="0.35">
      <c r="A371">
        <v>72316</v>
      </c>
      <c r="B371" s="2">
        <v>47383.01</v>
      </c>
      <c r="C371" s="99">
        <v>81130.350000000006</v>
      </c>
      <c r="D371" s="2">
        <v>789.7</v>
      </c>
      <c r="E371" s="2">
        <v>0</v>
      </c>
      <c r="F371" s="2">
        <v>0</v>
      </c>
      <c r="G371" s="2">
        <v>0</v>
      </c>
      <c r="H371" s="2">
        <v>0</v>
      </c>
      <c r="I371" s="2">
        <v>0</v>
      </c>
      <c r="J371" s="100">
        <f t="shared" si="27"/>
        <v>81920.05</v>
      </c>
      <c r="K371" s="2">
        <v>71928.099999999991</v>
      </c>
      <c r="L371" s="3">
        <f t="shared" si="28"/>
        <v>9991.9500000000116</v>
      </c>
      <c r="M371" s="101">
        <f t="shared" si="29"/>
        <v>0.12197197145265427</v>
      </c>
      <c r="O371" s="2">
        <v>0</v>
      </c>
      <c r="P371" s="3">
        <f t="shared" si="31"/>
        <v>-81920.05</v>
      </c>
    </row>
    <row r="372" spans="1:16" x14ac:dyDescent="0.35">
      <c r="A372">
        <v>72319</v>
      </c>
      <c r="B372" s="2">
        <v>401373.87</v>
      </c>
      <c r="C372" s="99">
        <v>687240.37</v>
      </c>
      <c r="D372" s="2">
        <v>6689.47</v>
      </c>
      <c r="E372" s="2">
        <v>0</v>
      </c>
      <c r="F372" s="2">
        <v>0</v>
      </c>
      <c r="G372" s="2">
        <v>0</v>
      </c>
      <c r="H372" s="2">
        <v>0</v>
      </c>
      <c r="I372" s="2">
        <v>0</v>
      </c>
      <c r="J372" s="100">
        <f t="shared" si="27"/>
        <v>693929.84</v>
      </c>
      <c r="K372" s="2">
        <v>584133.86</v>
      </c>
      <c r="L372" s="3">
        <f t="shared" si="28"/>
        <v>109795.97999999998</v>
      </c>
      <c r="M372" s="101">
        <f t="shared" si="29"/>
        <v>0.15822345959355197</v>
      </c>
      <c r="O372" s="2">
        <v>0</v>
      </c>
      <c r="P372" s="3">
        <f t="shared" si="31"/>
        <v>-693929.84</v>
      </c>
    </row>
    <row r="373" spans="1:16" x14ac:dyDescent="0.35">
      <c r="A373">
        <v>72321</v>
      </c>
      <c r="B373" s="2">
        <v>1241110.0900000001</v>
      </c>
      <c r="C373" s="99">
        <v>1991383.93</v>
      </c>
      <c r="D373" s="2">
        <v>20685.3</v>
      </c>
      <c r="E373" s="2">
        <v>33047.69</v>
      </c>
      <c r="F373" s="2">
        <v>56585.15</v>
      </c>
      <c r="G373" s="2">
        <v>550.79</v>
      </c>
      <c r="H373" s="2">
        <v>0</v>
      </c>
      <c r="I373" s="2">
        <v>0</v>
      </c>
      <c r="J373" s="100">
        <f t="shared" si="27"/>
        <v>2069205.17</v>
      </c>
      <c r="K373" s="2">
        <v>1924570.4700000002</v>
      </c>
      <c r="L373" s="3">
        <f t="shared" si="28"/>
        <v>144634.69999999972</v>
      </c>
      <c r="M373" s="101">
        <f t="shared" si="29"/>
        <v>6.9898675151676581E-2</v>
      </c>
      <c r="O373" s="2">
        <v>133672.73000000001</v>
      </c>
      <c r="P373" s="3">
        <f t="shared" si="31"/>
        <v>-1935532.44</v>
      </c>
    </row>
    <row r="374" spans="1:16" x14ac:dyDescent="0.35">
      <c r="A374">
        <v>72322</v>
      </c>
      <c r="B374" s="2">
        <v>145600.72</v>
      </c>
      <c r="C374" s="99">
        <v>249300.3</v>
      </c>
      <c r="D374" s="2">
        <v>2426.8000000000002</v>
      </c>
      <c r="E374" s="2">
        <v>36443.15</v>
      </c>
      <c r="F374" s="2">
        <v>62398.86</v>
      </c>
      <c r="G374" s="2">
        <v>607.37</v>
      </c>
      <c r="H374" s="2">
        <v>0</v>
      </c>
      <c r="I374" s="2">
        <v>0</v>
      </c>
      <c r="J374" s="100">
        <f t="shared" si="27"/>
        <v>314733.32999999996</v>
      </c>
      <c r="K374" s="2">
        <v>268743.34999999998</v>
      </c>
      <c r="L374" s="3">
        <f t="shared" si="28"/>
        <v>45989.979999999981</v>
      </c>
      <c r="M374" s="101">
        <f t="shared" si="29"/>
        <v>0.1461236406071133</v>
      </c>
      <c r="O374" s="2">
        <v>0</v>
      </c>
      <c r="P374" s="3">
        <f t="shared" si="31"/>
        <v>-314733.32999999996</v>
      </c>
    </row>
    <row r="375" spans="1:16" x14ac:dyDescent="0.35">
      <c r="A375">
        <v>72323</v>
      </c>
      <c r="B375" s="2">
        <v>335476.15000000002</v>
      </c>
      <c r="C375" s="99">
        <v>542381.34</v>
      </c>
      <c r="D375" s="2">
        <v>5591.2</v>
      </c>
      <c r="E375" s="2">
        <v>0</v>
      </c>
      <c r="F375" s="2">
        <v>0</v>
      </c>
      <c r="G375" s="2">
        <v>0</v>
      </c>
      <c r="H375" s="2">
        <v>0</v>
      </c>
      <c r="I375" s="2">
        <v>0</v>
      </c>
      <c r="J375" s="100">
        <f t="shared" si="27"/>
        <v>547972.53999999992</v>
      </c>
      <c r="K375" s="2">
        <v>507733.19</v>
      </c>
      <c r="L375" s="3">
        <f t="shared" si="28"/>
        <v>40239.349999999919</v>
      </c>
      <c r="M375" s="101">
        <f t="shared" si="29"/>
        <v>7.343315050057056E-2</v>
      </c>
      <c r="O375" s="2">
        <v>32028.65</v>
      </c>
      <c r="P375" s="3">
        <f t="shared" si="31"/>
        <v>-515943.8899999999</v>
      </c>
    </row>
    <row r="376" spans="1:16" x14ac:dyDescent="0.35">
      <c r="A376">
        <v>72324</v>
      </c>
      <c r="B376" s="2">
        <v>25199.15</v>
      </c>
      <c r="C376" s="99">
        <v>43146.47</v>
      </c>
      <c r="D376" s="2">
        <v>420.01</v>
      </c>
      <c r="E376" s="2">
        <v>0</v>
      </c>
      <c r="F376" s="2">
        <v>0</v>
      </c>
      <c r="G376" s="2">
        <v>0</v>
      </c>
      <c r="H376" s="2">
        <v>0</v>
      </c>
      <c r="I376" s="2">
        <v>0</v>
      </c>
      <c r="J376" s="100">
        <f t="shared" si="27"/>
        <v>43566.48</v>
      </c>
      <c r="K376" s="2">
        <v>40456.58</v>
      </c>
      <c r="L376" s="3">
        <f t="shared" si="28"/>
        <v>3109.9000000000015</v>
      </c>
      <c r="M376" s="101">
        <f t="shared" si="29"/>
        <v>7.138286131906918E-2</v>
      </c>
      <c r="O376" s="2">
        <v>0</v>
      </c>
      <c r="P376" s="3">
        <f t="shared" si="31"/>
        <v>-43566.48</v>
      </c>
    </row>
    <row r="377" spans="1:16" x14ac:dyDescent="0.35">
      <c r="A377">
        <v>72327</v>
      </c>
      <c r="B377" s="2">
        <v>457483.36</v>
      </c>
      <c r="C377" s="99">
        <v>715382.12</v>
      </c>
      <c r="D377" s="2">
        <v>7624.66</v>
      </c>
      <c r="E377" s="2">
        <v>2277.33</v>
      </c>
      <c r="F377" s="2">
        <v>3899.27</v>
      </c>
      <c r="G377" s="2">
        <v>37.950000000000003</v>
      </c>
      <c r="H377" s="2">
        <v>0</v>
      </c>
      <c r="I377" s="2">
        <v>0</v>
      </c>
      <c r="J377" s="100">
        <f t="shared" si="27"/>
        <v>726944</v>
      </c>
      <c r="K377" s="2">
        <v>771568</v>
      </c>
      <c r="L377" s="3">
        <f t="shared" si="28"/>
        <v>-44624</v>
      </c>
      <c r="M377" s="101">
        <f t="shared" si="29"/>
        <v>-6.1385746357353527E-2</v>
      </c>
      <c r="O377" s="2">
        <v>67929</v>
      </c>
      <c r="P377" s="3">
        <f t="shared" si="31"/>
        <v>-659015</v>
      </c>
    </row>
    <row r="378" spans="1:16" x14ac:dyDescent="0.35">
      <c r="A378">
        <v>72328</v>
      </c>
      <c r="B378" s="2">
        <v>1744.78</v>
      </c>
      <c r="C378" s="99">
        <v>2987.36</v>
      </c>
      <c r="D378" s="2">
        <v>0</v>
      </c>
      <c r="E378" s="2">
        <v>0</v>
      </c>
      <c r="F378" s="2">
        <v>0</v>
      </c>
      <c r="G378" s="2">
        <v>0</v>
      </c>
      <c r="H378" s="2">
        <v>0</v>
      </c>
      <c r="I378" s="2">
        <v>0</v>
      </c>
      <c r="J378" s="100">
        <f t="shared" si="27"/>
        <v>2987.36</v>
      </c>
      <c r="K378" s="2">
        <v>3682.02</v>
      </c>
      <c r="L378" s="3">
        <f t="shared" si="28"/>
        <v>-694.65999999999985</v>
      </c>
      <c r="M378" s="101">
        <f t="shared" si="29"/>
        <v>-0.23253307267955647</v>
      </c>
      <c r="O378" s="2">
        <v>0</v>
      </c>
      <c r="P378" s="3">
        <f t="shared" si="31"/>
        <v>-2987.36</v>
      </c>
    </row>
    <row r="379" spans="1:16" x14ac:dyDescent="0.35">
      <c r="A379">
        <v>72329</v>
      </c>
      <c r="B379" s="2">
        <v>11738.62</v>
      </c>
      <c r="C379" s="99">
        <v>20099.189999999999</v>
      </c>
      <c r="D379" s="2">
        <v>195.64</v>
      </c>
      <c r="E379" s="2">
        <v>13962.78</v>
      </c>
      <c r="F379" s="2">
        <v>23907.49</v>
      </c>
      <c r="G379" s="2">
        <v>232.71</v>
      </c>
      <c r="H379" s="2">
        <v>0</v>
      </c>
      <c r="I379" s="2">
        <v>0</v>
      </c>
      <c r="J379" s="100">
        <f t="shared" si="27"/>
        <v>44435.030000000006</v>
      </c>
      <c r="K379" s="2">
        <v>48937.340000000004</v>
      </c>
      <c r="L379" s="3">
        <f t="shared" si="28"/>
        <v>-4502.3099999999977</v>
      </c>
      <c r="M379" s="101">
        <f t="shared" si="29"/>
        <v>-0.10132343783721981</v>
      </c>
      <c r="O379" s="2">
        <v>0</v>
      </c>
      <c r="P379" s="3">
        <f t="shared" si="31"/>
        <v>-44435.030000000006</v>
      </c>
    </row>
    <row r="380" spans="1:16" x14ac:dyDescent="0.35">
      <c r="A380">
        <v>72330</v>
      </c>
      <c r="B380" s="2">
        <v>34751.53</v>
      </c>
      <c r="C380" s="99">
        <v>59502.2</v>
      </c>
      <c r="D380" s="2">
        <v>579.20000000000005</v>
      </c>
      <c r="E380" s="2">
        <v>0</v>
      </c>
      <c r="F380" s="2">
        <v>0</v>
      </c>
      <c r="G380" s="2">
        <v>0</v>
      </c>
      <c r="H380" s="2">
        <v>0</v>
      </c>
      <c r="I380" s="2">
        <v>0</v>
      </c>
      <c r="J380" s="100">
        <f t="shared" si="27"/>
        <v>60081.399999999994</v>
      </c>
      <c r="K380" s="2">
        <v>51856.439999999995</v>
      </c>
      <c r="L380" s="3">
        <f t="shared" si="28"/>
        <v>8224.9599999999991</v>
      </c>
      <c r="M380" s="101">
        <f t="shared" si="29"/>
        <v>0.13689694314713038</v>
      </c>
      <c r="O380" s="2">
        <v>0</v>
      </c>
      <c r="P380" s="3">
        <f t="shared" si="31"/>
        <v>-60081.399999999994</v>
      </c>
    </row>
    <row r="381" spans="1:16" x14ac:dyDescent="0.35">
      <c r="A381">
        <v>72331</v>
      </c>
      <c r="B381" s="2">
        <v>81807.22</v>
      </c>
      <c r="C381" s="99">
        <v>128105.62</v>
      </c>
      <c r="D381" s="2">
        <v>1363.51</v>
      </c>
      <c r="E381" s="2">
        <v>20830.73</v>
      </c>
      <c r="F381" s="2">
        <v>35667.51</v>
      </c>
      <c r="G381" s="2">
        <v>347.19</v>
      </c>
      <c r="H381" s="2">
        <v>0</v>
      </c>
      <c r="I381" s="2">
        <v>0</v>
      </c>
      <c r="J381" s="100">
        <f t="shared" si="27"/>
        <v>165483.82999999999</v>
      </c>
      <c r="K381" s="2">
        <v>149634.74000000002</v>
      </c>
      <c r="L381" s="3">
        <f t="shared" si="28"/>
        <v>15849.089999999967</v>
      </c>
      <c r="M381" s="101">
        <f t="shared" si="29"/>
        <v>9.5774251780370134E-2</v>
      </c>
      <c r="O381" s="2">
        <v>11969.53</v>
      </c>
      <c r="P381" s="3">
        <f t="shared" si="31"/>
        <v>-153514.29999999999</v>
      </c>
    </row>
    <row r="382" spans="1:16" x14ac:dyDescent="0.35">
      <c r="A382">
        <v>72332</v>
      </c>
      <c r="B382" s="2">
        <v>222079.55</v>
      </c>
      <c r="C382" s="99">
        <v>358724.75</v>
      </c>
      <c r="D382" s="2">
        <v>3701.28</v>
      </c>
      <c r="E382" s="2">
        <v>4999.62</v>
      </c>
      <c r="F382" s="2">
        <v>8560.44</v>
      </c>
      <c r="G382" s="2">
        <v>83.33</v>
      </c>
      <c r="H382" s="2">
        <v>0</v>
      </c>
      <c r="I382" s="2">
        <v>0</v>
      </c>
      <c r="J382" s="100">
        <f t="shared" si="27"/>
        <v>371069.80000000005</v>
      </c>
      <c r="K382" s="2">
        <v>307230.93000000005</v>
      </c>
      <c r="L382" s="3">
        <f t="shared" si="28"/>
        <v>63838.869999999995</v>
      </c>
      <c r="M382" s="101">
        <f t="shared" si="29"/>
        <v>0.17204005823163185</v>
      </c>
      <c r="O382" s="2">
        <v>21524.3</v>
      </c>
      <c r="P382" s="3">
        <f t="shared" si="31"/>
        <v>-349545.50000000006</v>
      </c>
    </row>
    <row r="383" spans="1:16" x14ac:dyDescent="0.35">
      <c r="A383">
        <v>72333</v>
      </c>
      <c r="B383" s="2">
        <v>59250.96</v>
      </c>
      <c r="C383" s="99">
        <v>96227.26</v>
      </c>
      <c r="D383" s="2">
        <v>987.54</v>
      </c>
      <c r="E383" s="2">
        <v>2990.06</v>
      </c>
      <c r="F383" s="2">
        <v>5119.67</v>
      </c>
      <c r="G383" s="2">
        <v>49.83</v>
      </c>
      <c r="H383" s="2">
        <v>0</v>
      </c>
      <c r="I383" s="2">
        <v>0</v>
      </c>
      <c r="J383" s="100">
        <f t="shared" si="27"/>
        <v>102384.29999999999</v>
      </c>
      <c r="K383" s="2">
        <v>74613.94</v>
      </c>
      <c r="L383" s="3">
        <f t="shared" si="28"/>
        <v>27770.359999999986</v>
      </c>
      <c r="M383" s="101">
        <f t="shared" si="29"/>
        <v>0.27123650794115883</v>
      </c>
      <c r="O383" s="2">
        <v>5223.55</v>
      </c>
      <c r="P383" s="3">
        <f t="shared" si="31"/>
        <v>-97160.749999999985</v>
      </c>
    </row>
    <row r="384" spans="1:16" x14ac:dyDescent="0.35">
      <c r="A384">
        <v>72334</v>
      </c>
      <c r="B384" s="2">
        <v>223727.76</v>
      </c>
      <c r="C384" s="99">
        <v>383074.21</v>
      </c>
      <c r="D384" s="2">
        <v>3728.84</v>
      </c>
      <c r="E384" s="2">
        <v>7313.38</v>
      </c>
      <c r="F384" s="2">
        <v>12522.43</v>
      </c>
      <c r="G384" s="2">
        <v>121.89</v>
      </c>
      <c r="H384" s="2">
        <v>0</v>
      </c>
      <c r="I384" s="2">
        <v>0</v>
      </c>
      <c r="J384" s="100">
        <f t="shared" si="27"/>
        <v>399447.37000000005</v>
      </c>
      <c r="K384" s="2">
        <v>347076.48</v>
      </c>
      <c r="L384" s="3">
        <f t="shared" si="28"/>
        <v>52370.890000000072</v>
      </c>
      <c r="M384" s="101">
        <f t="shared" si="29"/>
        <v>0.13110836103389556</v>
      </c>
      <c r="O384" s="2">
        <v>0</v>
      </c>
      <c r="P384" s="3">
        <f t="shared" si="31"/>
        <v>-399447.37000000005</v>
      </c>
    </row>
    <row r="385" spans="1:16" x14ac:dyDescent="0.35">
      <c r="A385">
        <v>72335</v>
      </c>
      <c r="B385" s="2">
        <v>89841.97</v>
      </c>
      <c r="C385" s="99">
        <v>153830.06</v>
      </c>
      <c r="D385" s="2">
        <v>1497.4</v>
      </c>
      <c r="E385" s="2">
        <v>23534.7</v>
      </c>
      <c r="F385" s="2">
        <v>40296.97</v>
      </c>
      <c r="G385" s="2">
        <v>392.24</v>
      </c>
      <c r="H385" s="2">
        <v>0</v>
      </c>
      <c r="I385" s="2">
        <v>0</v>
      </c>
      <c r="J385" s="100">
        <f t="shared" si="27"/>
        <v>196016.66999999998</v>
      </c>
      <c r="K385" s="2">
        <v>167621.13000000003</v>
      </c>
      <c r="L385" s="3">
        <f t="shared" si="28"/>
        <v>28395.53999999995</v>
      </c>
      <c r="M385" s="101">
        <f t="shared" si="29"/>
        <v>0.14486288334558459</v>
      </c>
      <c r="O385" s="2">
        <v>0</v>
      </c>
      <c r="P385" s="3">
        <f t="shared" si="31"/>
        <v>-196016.66999999998</v>
      </c>
    </row>
    <row r="386" spans="1:16" x14ac:dyDescent="0.35">
      <c r="A386">
        <v>72338</v>
      </c>
      <c r="B386" s="2">
        <v>20960.88</v>
      </c>
      <c r="C386" s="99">
        <v>35889.67</v>
      </c>
      <c r="D386" s="2">
        <v>349.35</v>
      </c>
      <c r="E386" s="2">
        <v>0</v>
      </c>
      <c r="F386" s="2">
        <v>0</v>
      </c>
      <c r="G386" s="2">
        <v>0</v>
      </c>
      <c r="H386" s="2">
        <v>0</v>
      </c>
      <c r="I386" s="2">
        <v>0</v>
      </c>
      <c r="J386" s="100">
        <f t="shared" si="27"/>
        <v>36239.019999999997</v>
      </c>
      <c r="K386" s="2">
        <v>27854.799999999999</v>
      </c>
      <c r="L386" s="3">
        <f t="shared" si="28"/>
        <v>8384.2199999999975</v>
      </c>
      <c r="M386" s="101">
        <f t="shared" si="29"/>
        <v>0.23135890540086343</v>
      </c>
      <c r="O386" s="2">
        <v>0</v>
      </c>
      <c r="P386" s="3">
        <f t="shared" si="31"/>
        <v>-36239.019999999997</v>
      </c>
    </row>
    <row r="387" spans="1:16" x14ac:dyDescent="0.35">
      <c r="A387">
        <v>72339</v>
      </c>
      <c r="B387" s="2">
        <v>88311.47</v>
      </c>
      <c r="C387" s="99">
        <v>151208.35</v>
      </c>
      <c r="D387" s="2">
        <v>1471.9</v>
      </c>
      <c r="E387" s="2">
        <v>0</v>
      </c>
      <c r="F387" s="2">
        <v>0</v>
      </c>
      <c r="G387" s="2">
        <v>0</v>
      </c>
      <c r="H387" s="2">
        <v>0</v>
      </c>
      <c r="I387" s="2">
        <v>0</v>
      </c>
      <c r="J387" s="100">
        <f t="shared" ref="J387:J450" si="32">SUM(C387:I387)-E387</f>
        <v>152680.25</v>
      </c>
      <c r="K387" s="2">
        <v>126948.21</v>
      </c>
      <c r="L387" s="3">
        <f t="shared" ref="L387:L450" si="33">J387-K387</f>
        <v>25732.039999999994</v>
      </c>
      <c r="M387" s="101">
        <f t="shared" si="29"/>
        <v>0.16853548510694732</v>
      </c>
      <c r="O387" s="2">
        <v>0</v>
      </c>
      <c r="P387" s="3">
        <f t="shared" si="31"/>
        <v>-152680.25</v>
      </c>
    </row>
    <row r="388" spans="1:16" x14ac:dyDescent="0.35">
      <c r="A388">
        <v>72340</v>
      </c>
      <c r="B388" s="2">
        <v>52130.32</v>
      </c>
      <c r="C388" s="99">
        <v>89258.51</v>
      </c>
      <c r="D388" s="2">
        <v>0</v>
      </c>
      <c r="E388" s="2">
        <v>0</v>
      </c>
      <c r="F388" s="2">
        <v>0</v>
      </c>
      <c r="G388" s="2">
        <v>0</v>
      </c>
      <c r="H388" s="2">
        <v>0</v>
      </c>
      <c r="I388" s="2">
        <v>0</v>
      </c>
      <c r="J388" s="100">
        <f t="shared" si="32"/>
        <v>89258.51</v>
      </c>
      <c r="K388" s="2">
        <v>75606.570000000007</v>
      </c>
      <c r="L388" s="3">
        <f t="shared" si="33"/>
        <v>13651.939999999988</v>
      </c>
      <c r="M388" s="101">
        <f t="shared" si="29"/>
        <v>0.15294832952062484</v>
      </c>
      <c r="O388" s="2">
        <v>0</v>
      </c>
      <c r="P388" s="3">
        <f t="shared" si="31"/>
        <v>-89258.51</v>
      </c>
    </row>
    <row r="389" spans="1:16" x14ac:dyDescent="0.35">
      <c r="A389">
        <v>72342</v>
      </c>
      <c r="B389" s="2">
        <v>217972.46</v>
      </c>
      <c r="C389" s="99">
        <v>373214.66</v>
      </c>
      <c r="D389" s="2">
        <v>3632.9</v>
      </c>
      <c r="E389" s="2">
        <v>8635.0400000000009</v>
      </c>
      <c r="F389" s="2">
        <v>14784.85</v>
      </c>
      <c r="G389" s="2">
        <v>143.91</v>
      </c>
      <c r="H389" s="2">
        <v>0</v>
      </c>
      <c r="I389" s="2">
        <v>0</v>
      </c>
      <c r="J389" s="100">
        <f t="shared" si="32"/>
        <v>391776.31999999995</v>
      </c>
      <c r="K389" s="2">
        <v>351491.45</v>
      </c>
      <c r="L389" s="3">
        <f t="shared" si="33"/>
        <v>40284.869999999937</v>
      </c>
      <c r="M389" s="101">
        <f t="shared" si="29"/>
        <v>0.10282619939867714</v>
      </c>
      <c r="O389" s="2">
        <v>0</v>
      </c>
      <c r="P389" s="3">
        <f t="shared" si="31"/>
        <v>-391776.31999999995</v>
      </c>
    </row>
    <row r="390" spans="1:16" x14ac:dyDescent="0.35">
      <c r="A390">
        <v>72343</v>
      </c>
      <c r="B390" s="2">
        <v>3564.33</v>
      </c>
      <c r="C390" s="99">
        <v>6102.94</v>
      </c>
      <c r="D390" s="2">
        <v>59.4</v>
      </c>
      <c r="E390" s="2">
        <v>0</v>
      </c>
      <c r="F390" s="2">
        <v>0</v>
      </c>
      <c r="G390" s="2">
        <v>0</v>
      </c>
      <c r="H390" s="2">
        <v>0</v>
      </c>
      <c r="I390" s="2">
        <v>0</v>
      </c>
      <c r="J390" s="100">
        <f t="shared" si="32"/>
        <v>6162.3399999999992</v>
      </c>
      <c r="K390" s="2">
        <v>7478.81</v>
      </c>
      <c r="L390" s="3">
        <f t="shared" si="33"/>
        <v>-1316.4700000000012</v>
      </c>
      <c r="M390" s="101">
        <f t="shared" ref="M390:M453" si="34">IF(J390=0,1,L390/J390)</f>
        <v>-0.21363151010817341</v>
      </c>
      <c r="O390" s="2">
        <v>0</v>
      </c>
      <c r="P390" s="3">
        <f t="shared" si="31"/>
        <v>-6162.3399999999992</v>
      </c>
    </row>
    <row r="391" spans="1:16" x14ac:dyDescent="0.35">
      <c r="A391">
        <v>72346</v>
      </c>
      <c r="B391" s="2">
        <v>85953.32</v>
      </c>
      <c r="C391" s="99">
        <v>147171.09</v>
      </c>
      <c r="D391" s="2">
        <v>1432.58</v>
      </c>
      <c r="E391" s="2">
        <v>0</v>
      </c>
      <c r="F391" s="2">
        <v>0</v>
      </c>
      <c r="G391" s="2">
        <v>0</v>
      </c>
      <c r="H391" s="2">
        <v>0</v>
      </c>
      <c r="I391" s="2">
        <v>0</v>
      </c>
      <c r="J391" s="100">
        <f t="shared" si="32"/>
        <v>148603.66999999998</v>
      </c>
      <c r="K391" s="2">
        <v>122078.05</v>
      </c>
      <c r="L391" s="3">
        <f t="shared" si="33"/>
        <v>26525.619999999981</v>
      </c>
      <c r="M391" s="101">
        <f t="shared" si="34"/>
        <v>0.17849909090401322</v>
      </c>
      <c r="O391" s="2">
        <v>0</v>
      </c>
      <c r="P391" s="3">
        <f t="shared" si="31"/>
        <v>-148603.66999999998</v>
      </c>
    </row>
    <row r="392" spans="1:16" x14ac:dyDescent="0.35">
      <c r="A392">
        <v>72348</v>
      </c>
      <c r="B392" s="2">
        <v>39930.76</v>
      </c>
      <c r="C392" s="99">
        <v>68370.45</v>
      </c>
      <c r="D392" s="2">
        <v>665.51</v>
      </c>
      <c r="E392" s="2">
        <v>15720.65</v>
      </c>
      <c r="F392" s="2">
        <v>26917.119999999999</v>
      </c>
      <c r="G392" s="2">
        <v>262</v>
      </c>
      <c r="H392" s="2">
        <v>0</v>
      </c>
      <c r="I392" s="2">
        <v>0</v>
      </c>
      <c r="J392" s="100">
        <f t="shared" si="32"/>
        <v>96215.079999999987</v>
      </c>
      <c r="K392" s="2">
        <v>95921.290000000008</v>
      </c>
      <c r="L392" s="3">
        <f t="shared" si="33"/>
        <v>293.78999999997905</v>
      </c>
      <c r="M392" s="101">
        <f t="shared" si="34"/>
        <v>3.0534714516682738E-3</v>
      </c>
      <c r="O392" s="2">
        <v>0</v>
      </c>
      <c r="P392" s="3">
        <f t="shared" si="31"/>
        <v>-96215.079999999987</v>
      </c>
    </row>
    <row r="393" spans="1:16" x14ac:dyDescent="0.35">
      <c r="A393">
        <v>72349</v>
      </c>
      <c r="B393" s="2">
        <v>43130.69</v>
      </c>
      <c r="C393" s="99">
        <v>73849.429999999993</v>
      </c>
      <c r="D393" s="2">
        <v>718.84</v>
      </c>
      <c r="E393" s="2">
        <v>0</v>
      </c>
      <c r="F393" s="2">
        <v>0</v>
      </c>
      <c r="G393" s="2">
        <v>0</v>
      </c>
      <c r="H393" s="2">
        <v>0</v>
      </c>
      <c r="I393" s="2">
        <v>0</v>
      </c>
      <c r="J393" s="100">
        <f t="shared" si="32"/>
        <v>74568.26999999999</v>
      </c>
      <c r="K393" s="2">
        <v>68444.53</v>
      </c>
      <c r="L393" s="3">
        <f t="shared" si="33"/>
        <v>6123.7399999999907</v>
      </c>
      <c r="M393" s="101">
        <f t="shared" si="34"/>
        <v>8.2122597185102883E-2</v>
      </c>
      <c r="O393" s="2">
        <v>0</v>
      </c>
      <c r="P393" s="3">
        <f t="shared" ref="P393:P424" si="35">O393-J393</f>
        <v>-74568.26999999999</v>
      </c>
    </row>
    <row r="394" spans="1:16" x14ac:dyDescent="0.35">
      <c r="A394">
        <v>72350</v>
      </c>
      <c r="B394" s="2">
        <v>19077.03</v>
      </c>
      <c r="C394" s="99">
        <v>32664.43</v>
      </c>
      <c r="D394" s="2">
        <v>317.94</v>
      </c>
      <c r="E394" s="2">
        <v>0</v>
      </c>
      <c r="F394" s="2">
        <v>0</v>
      </c>
      <c r="G394" s="2">
        <v>0</v>
      </c>
      <c r="H394" s="2">
        <v>0</v>
      </c>
      <c r="I394" s="2">
        <v>0</v>
      </c>
      <c r="J394" s="100">
        <f t="shared" si="32"/>
        <v>32982.370000000003</v>
      </c>
      <c r="K394" s="2">
        <v>30023.14</v>
      </c>
      <c r="L394" s="3">
        <f t="shared" si="33"/>
        <v>2959.2300000000032</v>
      </c>
      <c r="M394" s="101">
        <f t="shared" si="34"/>
        <v>8.9721569432396855E-2</v>
      </c>
      <c r="O394" s="2">
        <v>0</v>
      </c>
      <c r="P394" s="3">
        <f t="shared" si="35"/>
        <v>-32982.370000000003</v>
      </c>
    </row>
    <row r="395" spans="1:16" x14ac:dyDescent="0.35">
      <c r="A395">
        <v>72351</v>
      </c>
      <c r="B395" s="2">
        <v>106098.24000000001</v>
      </c>
      <c r="C395" s="99">
        <v>181663.29</v>
      </c>
      <c r="D395" s="2">
        <v>0</v>
      </c>
      <c r="E395" s="2">
        <v>0</v>
      </c>
      <c r="F395" s="2">
        <v>0</v>
      </c>
      <c r="G395" s="2">
        <v>0</v>
      </c>
      <c r="H395" s="2">
        <v>0</v>
      </c>
      <c r="I395" s="2">
        <v>0</v>
      </c>
      <c r="J395" s="100">
        <f t="shared" si="32"/>
        <v>181663.29</v>
      </c>
      <c r="K395" s="2">
        <v>165272.01999999999</v>
      </c>
      <c r="L395" s="3">
        <f t="shared" si="33"/>
        <v>16391.270000000019</v>
      </c>
      <c r="M395" s="101">
        <f t="shared" si="34"/>
        <v>9.0228851409660249E-2</v>
      </c>
      <c r="O395" s="2">
        <v>0</v>
      </c>
      <c r="P395" s="3">
        <f t="shared" si="35"/>
        <v>-181663.29</v>
      </c>
    </row>
    <row r="396" spans="1:16" x14ac:dyDescent="0.35">
      <c r="A396">
        <v>72352</v>
      </c>
      <c r="B396" s="2">
        <v>5869.48</v>
      </c>
      <c r="C396" s="99">
        <v>10049.83</v>
      </c>
      <c r="D396" s="2">
        <v>97.85</v>
      </c>
      <c r="E396" s="2">
        <v>0</v>
      </c>
      <c r="F396" s="2">
        <v>0</v>
      </c>
      <c r="G396" s="2">
        <v>0</v>
      </c>
      <c r="H396" s="2">
        <v>0</v>
      </c>
      <c r="I396" s="2">
        <v>0</v>
      </c>
      <c r="J396" s="100">
        <f t="shared" si="32"/>
        <v>10147.68</v>
      </c>
      <c r="K396" s="2">
        <v>18890.940000000002</v>
      </c>
      <c r="L396" s="3">
        <f t="shared" si="33"/>
        <v>-8743.260000000002</v>
      </c>
      <c r="M396" s="101">
        <f t="shared" si="34"/>
        <v>-0.86160186367721503</v>
      </c>
      <c r="O396" s="2">
        <v>0</v>
      </c>
      <c r="P396" s="3">
        <f t="shared" si="35"/>
        <v>-10147.68</v>
      </c>
    </row>
    <row r="397" spans="1:16" x14ac:dyDescent="0.35">
      <c r="A397">
        <v>72401</v>
      </c>
      <c r="B397" s="2">
        <v>759554.74</v>
      </c>
      <c r="C397" s="99">
        <v>1300526.8999999999</v>
      </c>
      <c r="D397" s="2">
        <v>12659.3</v>
      </c>
      <c r="E397" s="2">
        <v>53378.04</v>
      </c>
      <c r="F397" s="2">
        <v>91395.14</v>
      </c>
      <c r="G397" s="2">
        <v>889.65</v>
      </c>
      <c r="H397" s="2">
        <v>0</v>
      </c>
      <c r="I397" s="2">
        <v>0</v>
      </c>
      <c r="J397" s="100">
        <f t="shared" si="32"/>
        <v>1405470.9899999998</v>
      </c>
      <c r="K397" s="2">
        <v>1309693.4399999999</v>
      </c>
      <c r="L397" s="3">
        <f t="shared" si="33"/>
        <v>95777.549999999814</v>
      </c>
      <c r="M397" s="101">
        <f t="shared" si="34"/>
        <v>6.8146230467552971E-2</v>
      </c>
      <c r="O397" s="2">
        <v>0</v>
      </c>
      <c r="P397" s="3">
        <f t="shared" si="35"/>
        <v>-1405470.9899999998</v>
      </c>
    </row>
    <row r="398" spans="1:16" x14ac:dyDescent="0.35">
      <c r="A398">
        <v>72402</v>
      </c>
      <c r="B398" s="2">
        <v>426086.03</v>
      </c>
      <c r="C398" s="99">
        <v>681589.4</v>
      </c>
      <c r="D398" s="2">
        <v>7101.42</v>
      </c>
      <c r="E398" s="2">
        <v>37043.83</v>
      </c>
      <c r="F398" s="2">
        <v>63427.33</v>
      </c>
      <c r="G398" s="2">
        <v>617.4</v>
      </c>
      <c r="H398" s="2">
        <v>0</v>
      </c>
      <c r="I398" s="2">
        <v>0</v>
      </c>
      <c r="J398" s="100">
        <f t="shared" si="32"/>
        <v>752735.55</v>
      </c>
      <c r="K398" s="2">
        <v>674084.87999999989</v>
      </c>
      <c r="L398" s="3">
        <f t="shared" si="33"/>
        <v>78650.670000000158</v>
      </c>
      <c r="M398" s="101">
        <f t="shared" si="34"/>
        <v>0.10448645610002098</v>
      </c>
      <c r="O398" s="2">
        <v>47963.86</v>
      </c>
      <c r="P398" s="3">
        <f t="shared" si="35"/>
        <v>-704771.69000000006</v>
      </c>
    </row>
    <row r="399" spans="1:16" x14ac:dyDescent="0.35">
      <c r="A399">
        <v>72403</v>
      </c>
      <c r="B399" s="2">
        <v>1112177.07</v>
      </c>
      <c r="C399" s="99">
        <v>1789755.51</v>
      </c>
      <c r="D399" s="2">
        <v>18536.23</v>
      </c>
      <c r="E399" s="2">
        <v>30660.26</v>
      </c>
      <c r="F399" s="2">
        <v>52496.86</v>
      </c>
      <c r="G399" s="2">
        <v>511</v>
      </c>
      <c r="H399" s="2">
        <v>0</v>
      </c>
      <c r="I399" s="2">
        <v>0</v>
      </c>
      <c r="J399" s="100">
        <f t="shared" si="32"/>
        <v>1861299.6</v>
      </c>
      <c r="K399" s="2">
        <v>1682181.45</v>
      </c>
      <c r="L399" s="3">
        <f t="shared" si="33"/>
        <v>179118.15000000014</v>
      </c>
      <c r="M399" s="101">
        <f t="shared" si="34"/>
        <v>9.6232841827291069E-2</v>
      </c>
      <c r="O399" s="2">
        <v>114538</v>
      </c>
      <c r="P399" s="3">
        <f t="shared" si="35"/>
        <v>-1746761.6</v>
      </c>
    </row>
    <row r="400" spans="1:16" x14ac:dyDescent="0.35">
      <c r="A400">
        <v>72404</v>
      </c>
      <c r="B400" s="2">
        <v>79548.88</v>
      </c>
      <c r="C400" s="99">
        <v>127432.02</v>
      </c>
      <c r="D400" s="2">
        <v>1325.81</v>
      </c>
      <c r="E400" s="2">
        <v>6058.08</v>
      </c>
      <c r="F400" s="2">
        <v>10372.799999999999</v>
      </c>
      <c r="G400" s="2">
        <v>100.96</v>
      </c>
      <c r="H400" s="2">
        <v>0</v>
      </c>
      <c r="I400" s="2">
        <v>0</v>
      </c>
      <c r="J400" s="100">
        <f t="shared" si="32"/>
        <v>139231.59</v>
      </c>
      <c r="K400" s="2">
        <v>121856.83000000002</v>
      </c>
      <c r="L400" s="3">
        <f t="shared" si="33"/>
        <v>17374.75999999998</v>
      </c>
      <c r="M400" s="101">
        <f t="shared" si="34"/>
        <v>0.12479035828004249</v>
      </c>
      <c r="O400" s="2">
        <v>8773.3799999999992</v>
      </c>
      <c r="P400" s="3">
        <f t="shared" si="35"/>
        <v>-130458.20999999999</v>
      </c>
    </row>
    <row r="401" spans="1:16" x14ac:dyDescent="0.35">
      <c r="A401">
        <v>72407</v>
      </c>
      <c r="B401" s="2">
        <v>321474.67</v>
      </c>
      <c r="C401" s="99">
        <v>550437.04</v>
      </c>
      <c r="D401" s="2">
        <v>5357.96</v>
      </c>
      <c r="E401" s="2">
        <v>17532.3</v>
      </c>
      <c r="F401" s="2">
        <v>30019.47</v>
      </c>
      <c r="G401" s="2">
        <v>292.20999999999998</v>
      </c>
      <c r="H401" s="2">
        <v>0</v>
      </c>
      <c r="I401" s="2">
        <v>0</v>
      </c>
      <c r="J401" s="100">
        <f t="shared" si="32"/>
        <v>586106.67999999993</v>
      </c>
      <c r="K401" s="2">
        <v>529414.43000000005</v>
      </c>
      <c r="L401" s="3">
        <f t="shared" si="33"/>
        <v>56692.249999999884</v>
      </c>
      <c r="M401" s="101">
        <f t="shared" si="34"/>
        <v>9.6726845017360813E-2</v>
      </c>
      <c r="O401" s="2">
        <v>0</v>
      </c>
      <c r="P401" s="3">
        <f t="shared" si="35"/>
        <v>-586106.67999999993</v>
      </c>
    </row>
    <row r="402" spans="1:16" x14ac:dyDescent="0.35">
      <c r="A402">
        <v>72408</v>
      </c>
      <c r="B402" s="2">
        <v>68522.990000000005</v>
      </c>
      <c r="C402" s="99">
        <v>117326.56</v>
      </c>
      <c r="D402" s="2">
        <v>1142.03</v>
      </c>
      <c r="E402" s="2">
        <v>0</v>
      </c>
      <c r="F402" s="2">
        <v>0</v>
      </c>
      <c r="G402" s="2">
        <v>0</v>
      </c>
      <c r="H402" s="2">
        <v>0</v>
      </c>
      <c r="I402" s="2">
        <v>0</v>
      </c>
      <c r="J402" s="100">
        <f t="shared" si="32"/>
        <v>118468.59</v>
      </c>
      <c r="K402" s="2">
        <v>102235.42</v>
      </c>
      <c r="L402" s="3">
        <f t="shared" si="33"/>
        <v>16233.169999999998</v>
      </c>
      <c r="M402" s="101">
        <f t="shared" si="34"/>
        <v>0.13702509669440649</v>
      </c>
      <c r="O402" s="2">
        <v>0</v>
      </c>
      <c r="P402" s="3">
        <f t="shared" si="35"/>
        <v>-118468.59</v>
      </c>
    </row>
    <row r="403" spans="1:16" x14ac:dyDescent="0.35">
      <c r="A403">
        <v>72409</v>
      </c>
      <c r="B403" s="2">
        <v>833794.32</v>
      </c>
      <c r="C403" s="99">
        <v>1344803.39</v>
      </c>
      <c r="D403" s="2">
        <v>13896.33</v>
      </c>
      <c r="E403" s="2">
        <v>21186.16</v>
      </c>
      <c r="F403" s="2">
        <v>36275.22</v>
      </c>
      <c r="G403" s="2">
        <v>353.1</v>
      </c>
      <c r="H403" s="2">
        <v>0</v>
      </c>
      <c r="I403" s="2">
        <v>0</v>
      </c>
      <c r="J403" s="100">
        <f t="shared" si="32"/>
        <v>1395328.04</v>
      </c>
      <c r="K403" s="2">
        <v>1249635.4999999998</v>
      </c>
      <c r="L403" s="3">
        <f t="shared" si="33"/>
        <v>145692.54000000027</v>
      </c>
      <c r="M403" s="101">
        <f t="shared" si="34"/>
        <v>0.1044145432639627</v>
      </c>
      <c r="O403" s="2">
        <v>82775.100000000006</v>
      </c>
      <c r="P403" s="3">
        <f t="shared" si="35"/>
        <v>-1312552.94</v>
      </c>
    </row>
    <row r="404" spans="1:16" x14ac:dyDescent="0.35">
      <c r="A404">
        <v>72411</v>
      </c>
      <c r="B404" s="2">
        <v>0</v>
      </c>
      <c r="C404" s="99">
        <v>0</v>
      </c>
      <c r="D404" s="2">
        <v>0</v>
      </c>
      <c r="E404" s="2">
        <v>7920</v>
      </c>
      <c r="F404" s="2">
        <v>13560.8</v>
      </c>
      <c r="G404" s="2">
        <v>132</v>
      </c>
      <c r="H404" s="2">
        <v>0</v>
      </c>
      <c r="I404" s="2">
        <v>0</v>
      </c>
      <c r="J404" s="100">
        <f t="shared" si="32"/>
        <v>13692.8</v>
      </c>
      <c r="K404" s="2">
        <v>15593.05</v>
      </c>
      <c r="L404" s="3">
        <f t="shared" si="33"/>
        <v>-1900.25</v>
      </c>
      <c r="M404" s="101">
        <f t="shared" si="34"/>
        <v>-0.13877731362467868</v>
      </c>
      <c r="O404" s="2">
        <v>0</v>
      </c>
      <c r="P404" s="3">
        <f t="shared" si="35"/>
        <v>-13692.8</v>
      </c>
    </row>
    <row r="405" spans="1:16" x14ac:dyDescent="0.35">
      <c r="A405">
        <v>72412</v>
      </c>
      <c r="B405" s="2">
        <v>20935.02</v>
      </c>
      <c r="C405" s="99">
        <v>33542.980000000003</v>
      </c>
      <c r="D405" s="2">
        <v>348.91</v>
      </c>
      <c r="E405" s="2">
        <v>1206.94</v>
      </c>
      <c r="F405" s="2">
        <v>2066.6</v>
      </c>
      <c r="G405" s="2">
        <v>20.12</v>
      </c>
      <c r="H405" s="2">
        <v>0</v>
      </c>
      <c r="I405" s="2">
        <v>0</v>
      </c>
      <c r="J405" s="100">
        <f t="shared" si="32"/>
        <v>35978.610000000008</v>
      </c>
      <c r="K405" s="2">
        <v>30685.52</v>
      </c>
      <c r="L405" s="3">
        <f t="shared" si="33"/>
        <v>5293.0900000000074</v>
      </c>
      <c r="M405" s="101">
        <f t="shared" si="34"/>
        <v>0.14711769020537499</v>
      </c>
      <c r="O405" s="2">
        <v>2302.46</v>
      </c>
      <c r="P405" s="3">
        <f t="shared" si="35"/>
        <v>-33676.150000000009</v>
      </c>
    </row>
    <row r="406" spans="1:16" x14ac:dyDescent="0.35">
      <c r="A406">
        <v>72413</v>
      </c>
      <c r="B406" s="2">
        <v>101257.88</v>
      </c>
      <c r="C406" s="99">
        <v>173375.89</v>
      </c>
      <c r="D406" s="2">
        <v>1687.64</v>
      </c>
      <c r="E406" s="2">
        <v>15163.17</v>
      </c>
      <c r="F406" s="2">
        <v>25962.73</v>
      </c>
      <c r="G406" s="2">
        <v>252.72</v>
      </c>
      <c r="H406" s="2">
        <v>0</v>
      </c>
      <c r="I406" s="2">
        <v>0</v>
      </c>
      <c r="J406" s="100">
        <f t="shared" si="32"/>
        <v>201278.98000000004</v>
      </c>
      <c r="K406" s="2">
        <v>195334.89</v>
      </c>
      <c r="L406" s="3">
        <f t="shared" si="33"/>
        <v>5944.0900000000256</v>
      </c>
      <c r="M406" s="101">
        <f t="shared" si="34"/>
        <v>2.9531598381510201E-2</v>
      </c>
      <c r="O406" s="2">
        <v>0</v>
      </c>
      <c r="P406" s="3">
        <f t="shared" si="35"/>
        <v>-201278.98000000004</v>
      </c>
    </row>
    <row r="407" spans="1:16" x14ac:dyDescent="0.35">
      <c r="A407">
        <v>72415</v>
      </c>
      <c r="B407" s="2">
        <v>16274.3</v>
      </c>
      <c r="C407" s="99">
        <v>27865.79</v>
      </c>
      <c r="D407" s="2">
        <v>0</v>
      </c>
      <c r="E407" s="2">
        <v>0</v>
      </c>
      <c r="F407" s="2">
        <v>0</v>
      </c>
      <c r="G407" s="2">
        <v>0</v>
      </c>
      <c r="H407" s="2">
        <v>0</v>
      </c>
      <c r="I407" s="2">
        <v>0</v>
      </c>
      <c r="J407" s="100">
        <f t="shared" si="32"/>
        <v>27865.79</v>
      </c>
      <c r="K407" s="2">
        <v>35754.15</v>
      </c>
      <c r="L407" s="3">
        <f t="shared" si="33"/>
        <v>-7888.3600000000006</v>
      </c>
      <c r="M407" s="101">
        <f t="shared" si="34"/>
        <v>-0.2830840252510336</v>
      </c>
      <c r="O407" s="2">
        <v>0</v>
      </c>
      <c r="P407" s="3">
        <f t="shared" si="35"/>
        <v>-27865.79</v>
      </c>
    </row>
    <row r="408" spans="1:16" x14ac:dyDescent="0.35">
      <c r="A408">
        <v>72416</v>
      </c>
      <c r="B408" s="2">
        <v>750520.52</v>
      </c>
      <c r="C408" s="99">
        <v>1285058.8799999999</v>
      </c>
      <c r="D408" s="2">
        <v>12508.75</v>
      </c>
      <c r="E408" s="2">
        <v>15139.62</v>
      </c>
      <c r="F408" s="2">
        <v>25922.43</v>
      </c>
      <c r="G408" s="2">
        <v>252.31</v>
      </c>
      <c r="H408" s="2">
        <v>0</v>
      </c>
      <c r="I408" s="2">
        <v>0</v>
      </c>
      <c r="J408" s="100">
        <f t="shared" si="32"/>
        <v>1323742.3699999999</v>
      </c>
      <c r="K408" s="2">
        <v>1223876.58</v>
      </c>
      <c r="L408" s="3">
        <f t="shared" si="33"/>
        <v>99865.789999999804</v>
      </c>
      <c r="M408" s="101">
        <f t="shared" si="34"/>
        <v>7.5442013690322399E-2</v>
      </c>
      <c r="O408" s="2">
        <v>0</v>
      </c>
      <c r="P408" s="3">
        <f t="shared" si="35"/>
        <v>-1323742.3699999999</v>
      </c>
    </row>
    <row r="409" spans="1:16" x14ac:dyDescent="0.35">
      <c r="A409">
        <v>72417</v>
      </c>
      <c r="B409" s="2">
        <v>0</v>
      </c>
      <c r="C409" s="99">
        <v>0</v>
      </c>
      <c r="D409" s="2">
        <v>0</v>
      </c>
      <c r="E409" s="2">
        <v>251.11</v>
      </c>
      <c r="F409" s="2">
        <v>429.94</v>
      </c>
      <c r="G409" s="2">
        <v>0</v>
      </c>
      <c r="H409" s="2">
        <v>0</v>
      </c>
      <c r="I409" s="2">
        <v>0</v>
      </c>
      <c r="J409" s="100">
        <f t="shared" si="32"/>
        <v>429.93999999999994</v>
      </c>
      <c r="K409" s="2">
        <v>595.12999999999988</v>
      </c>
      <c r="L409" s="3">
        <f t="shared" si="33"/>
        <v>-165.18999999999994</v>
      </c>
      <c r="M409" s="101">
        <f t="shared" si="34"/>
        <v>-0.38421640228869136</v>
      </c>
      <c r="O409" s="2">
        <v>0</v>
      </c>
      <c r="P409" s="3">
        <f t="shared" si="35"/>
        <v>-429.93999999999994</v>
      </c>
    </row>
    <row r="410" spans="1:16" x14ac:dyDescent="0.35">
      <c r="A410">
        <v>72418</v>
      </c>
      <c r="B410" s="2">
        <v>38391.300000000003</v>
      </c>
      <c r="C410" s="99">
        <v>65734.649999999994</v>
      </c>
      <c r="D410" s="2">
        <v>639.89</v>
      </c>
      <c r="E410" s="2">
        <v>0</v>
      </c>
      <c r="F410" s="2">
        <v>0</v>
      </c>
      <c r="G410" s="2">
        <v>0</v>
      </c>
      <c r="H410" s="2">
        <v>0</v>
      </c>
      <c r="I410" s="2">
        <v>0</v>
      </c>
      <c r="J410" s="100">
        <f t="shared" si="32"/>
        <v>66374.539999999994</v>
      </c>
      <c r="K410" s="2">
        <v>39037.11</v>
      </c>
      <c r="L410" s="3">
        <f t="shared" si="33"/>
        <v>27337.429999999993</v>
      </c>
      <c r="M410" s="101">
        <f t="shared" si="34"/>
        <v>0.41186620653039546</v>
      </c>
      <c r="O410" s="2">
        <v>0</v>
      </c>
      <c r="P410" s="3">
        <f t="shared" si="35"/>
        <v>-66374.539999999994</v>
      </c>
    </row>
    <row r="411" spans="1:16" x14ac:dyDescent="0.35">
      <c r="A411">
        <v>72501</v>
      </c>
      <c r="B411" s="2">
        <v>380608.51</v>
      </c>
      <c r="C411" s="99">
        <v>607539.22</v>
      </c>
      <c r="D411" s="2">
        <v>6343.47</v>
      </c>
      <c r="E411" s="2">
        <v>37918.04</v>
      </c>
      <c r="F411" s="2">
        <v>64924.18</v>
      </c>
      <c r="G411" s="2">
        <v>632.03</v>
      </c>
      <c r="H411" s="2">
        <v>0</v>
      </c>
      <c r="I411" s="2">
        <v>0</v>
      </c>
      <c r="J411" s="100">
        <f t="shared" si="32"/>
        <v>679438.9</v>
      </c>
      <c r="K411" s="2">
        <v>608231.89</v>
      </c>
      <c r="L411" s="3">
        <f t="shared" si="33"/>
        <v>71207.010000000009</v>
      </c>
      <c r="M411" s="101">
        <f t="shared" si="34"/>
        <v>0.10480266879037983</v>
      </c>
      <c r="O411" s="2">
        <v>43971.55</v>
      </c>
      <c r="P411" s="3">
        <f t="shared" si="35"/>
        <v>-635467.35</v>
      </c>
    </row>
    <row r="412" spans="1:16" x14ac:dyDescent="0.35">
      <c r="A412">
        <v>72502</v>
      </c>
      <c r="B412" s="2">
        <v>13157.88</v>
      </c>
      <c r="C412" s="99">
        <v>20887.919999999998</v>
      </c>
      <c r="D412" s="2">
        <v>0</v>
      </c>
      <c r="E412" s="2">
        <v>225</v>
      </c>
      <c r="F412" s="2">
        <v>385.24</v>
      </c>
      <c r="G412" s="2">
        <v>0</v>
      </c>
      <c r="H412" s="2">
        <v>0</v>
      </c>
      <c r="I412" s="2">
        <v>0</v>
      </c>
      <c r="J412" s="100">
        <f t="shared" si="32"/>
        <v>21273.16</v>
      </c>
      <c r="K412" s="2">
        <v>17304.350000000002</v>
      </c>
      <c r="L412" s="3">
        <f t="shared" si="33"/>
        <v>3968.8099999999977</v>
      </c>
      <c r="M412" s="101">
        <f t="shared" si="34"/>
        <v>0.18656419638643237</v>
      </c>
      <c r="O412" s="2">
        <v>1641.23</v>
      </c>
      <c r="P412" s="3">
        <f t="shared" si="35"/>
        <v>-19631.93</v>
      </c>
    </row>
    <row r="413" spans="1:16" x14ac:dyDescent="0.35">
      <c r="A413">
        <v>72504</v>
      </c>
      <c r="B413" s="2">
        <v>4722.95</v>
      </c>
      <c r="C413" s="99">
        <v>7614.74</v>
      </c>
      <c r="D413" s="2">
        <v>0</v>
      </c>
      <c r="E413" s="2">
        <v>0</v>
      </c>
      <c r="F413" s="2">
        <v>0</v>
      </c>
      <c r="G413" s="2">
        <v>0</v>
      </c>
      <c r="H413" s="2">
        <v>0</v>
      </c>
      <c r="I413" s="2">
        <v>0</v>
      </c>
      <c r="J413" s="100">
        <f t="shared" si="32"/>
        <v>7614.74</v>
      </c>
      <c r="K413" s="2">
        <v>6869.12</v>
      </c>
      <c r="L413" s="3">
        <f t="shared" si="33"/>
        <v>745.61999999999989</v>
      </c>
      <c r="M413" s="101">
        <f t="shared" si="34"/>
        <v>9.7917985380984757E-2</v>
      </c>
      <c r="O413" s="2">
        <v>471.82</v>
      </c>
      <c r="P413" s="3">
        <f t="shared" si="35"/>
        <v>-7142.92</v>
      </c>
    </row>
    <row r="414" spans="1:16" x14ac:dyDescent="0.35">
      <c r="A414">
        <v>72506</v>
      </c>
      <c r="B414" s="2">
        <v>85261.19</v>
      </c>
      <c r="C414" s="99">
        <v>136181.99</v>
      </c>
      <c r="D414" s="2">
        <v>1421.08</v>
      </c>
      <c r="E414" s="2">
        <v>3754.01</v>
      </c>
      <c r="F414" s="2">
        <v>6427.67</v>
      </c>
      <c r="G414" s="2">
        <v>62.57</v>
      </c>
      <c r="H414" s="2">
        <v>0</v>
      </c>
      <c r="I414" s="2">
        <v>0</v>
      </c>
      <c r="J414" s="100">
        <f t="shared" si="32"/>
        <v>144093.31</v>
      </c>
      <c r="K414" s="2">
        <v>137024.68999999997</v>
      </c>
      <c r="L414" s="3">
        <f t="shared" si="33"/>
        <v>7068.6200000000244</v>
      </c>
      <c r="M414" s="101">
        <f t="shared" si="34"/>
        <v>4.9055851378527041E-2</v>
      </c>
      <c r="O414" s="2">
        <v>9803.92</v>
      </c>
      <c r="P414" s="3">
        <f t="shared" si="35"/>
        <v>-134289.38999999998</v>
      </c>
    </row>
    <row r="415" spans="1:16" x14ac:dyDescent="0.35">
      <c r="A415">
        <v>72507</v>
      </c>
      <c r="B415" s="2">
        <v>134052.97</v>
      </c>
      <c r="C415" s="99">
        <v>229527.19</v>
      </c>
      <c r="D415" s="2">
        <v>2234.2800000000002</v>
      </c>
      <c r="E415" s="2">
        <v>0</v>
      </c>
      <c r="F415" s="2">
        <v>0</v>
      </c>
      <c r="G415" s="2">
        <v>0</v>
      </c>
      <c r="H415" s="2">
        <v>0</v>
      </c>
      <c r="I415" s="2">
        <v>0</v>
      </c>
      <c r="J415" s="100">
        <f t="shared" si="32"/>
        <v>231761.47</v>
      </c>
      <c r="K415" s="2">
        <v>235951.71</v>
      </c>
      <c r="L415" s="3">
        <f t="shared" si="33"/>
        <v>-4190.2399999999907</v>
      </c>
      <c r="M415" s="101">
        <f t="shared" si="34"/>
        <v>-1.8079968167271251E-2</v>
      </c>
      <c r="O415" s="2">
        <v>0</v>
      </c>
      <c r="P415" s="3">
        <f t="shared" si="35"/>
        <v>-231761.47</v>
      </c>
    </row>
    <row r="416" spans="1:16" x14ac:dyDescent="0.35">
      <c r="A416">
        <v>72509</v>
      </c>
      <c r="B416" s="2">
        <v>42772.99</v>
      </c>
      <c r="C416" s="99">
        <v>68568.58</v>
      </c>
      <c r="D416" s="2">
        <v>712.87</v>
      </c>
      <c r="E416" s="2">
        <v>834.71</v>
      </c>
      <c r="F416" s="2">
        <v>1429.2</v>
      </c>
      <c r="G416" s="2">
        <v>13.91</v>
      </c>
      <c r="H416" s="2">
        <v>0</v>
      </c>
      <c r="I416" s="2">
        <v>0</v>
      </c>
      <c r="J416" s="100">
        <f t="shared" si="32"/>
        <v>70724.56</v>
      </c>
      <c r="K416" s="2">
        <v>55605.05</v>
      </c>
      <c r="L416" s="3">
        <f t="shared" si="33"/>
        <v>15119.509999999995</v>
      </c>
      <c r="M416" s="101">
        <f t="shared" si="34"/>
        <v>0.21378019177496466</v>
      </c>
      <c r="O416" s="2">
        <v>4668.1000000000004</v>
      </c>
      <c r="P416" s="3">
        <f t="shared" si="35"/>
        <v>-66056.459999999992</v>
      </c>
    </row>
    <row r="417" spans="1:16" x14ac:dyDescent="0.35">
      <c r="A417">
        <v>72510</v>
      </c>
      <c r="B417" s="2">
        <v>17425.93</v>
      </c>
      <c r="C417" s="99">
        <v>28796.77</v>
      </c>
      <c r="D417" s="2">
        <v>0</v>
      </c>
      <c r="E417" s="2">
        <v>2367.7600000000002</v>
      </c>
      <c r="F417" s="2">
        <v>4054.23</v>
      </c>
      <c r="G417" s="2">
        <v>0</v>
      </c>
      <c r="H417" s="2">
        <v>0</v>
      </c>
      <c r="I417" s="2">
        <v>0</v>
      </c>
      <c r="J417" s="100">
        <f t="shared" si="32"/>
        <v>32851</v>
      </c>
      <c r="K417" s="2">
        <v>23790.309999999998</v>
      </c>
      <c r="L417" s="3">
        <f t="shared" si="33"/>
        <v>9060.6900000000023</v>
      </c>
      <c r="M417" s="101">
        <f t="shared" si="34"/>
        <v>0.27581169522997784</v>
      </c>
      <c r="O417" s="2">
        <v>1042.48</v>
      </c>
      <c r="P417" s="3">
        <f t="shared" si="35"/>
        <v>-31808.52</v>
      </c>
    </row>
    <row r="418" spans="1:16" x14ac:dyDescent="0.35">
      <c r="A418">
        <v>72512</v>
      </c>
      <c r="B418" s="2">
        <v>37569.089999999997</v>
      </c>
      <c r="C418" s="99">
        <v>64326.6</v>
      </c>
      <c r="D418" s="2">
        <v>626.17999999999995</v>
      </c>
      <c r="E418" s="2">
        <v>0</v>
      </c>
      <c r="F418" s="2">
        <v>0</v>
      </c>
      <c r="G418" s="2">
        <v>0</v>
      </c>
      <c r="H418" s="2">
        <v>0</v>
      </c>
      <c r="I418" s="2">
        <v>0</v>
      </c>
      <c r="J418" s="100">
        <f t="shared" si="32"/>
        <v>64952.78</v>
      </c>
      <c r="K418" s="2">
        <v>57324.659999999996</v>
      </c>
      <c r="L418" s="3">
        <f t="shared" si="33"/>
        <v>7628.1200000000026</v>
      </c>
      <c r="M418" s="101">
        <f t="shared" si="34"/>
        <v>0.11744100868353907</v>
      </c>
      <c r="O418" s="2">
        <v>0</v>
      </c>
      <c r="P418" s="3">
        <f t="shared" si="35"/>
        <v>-64952.78</v>
      </c>
    </row>
    <row r="419" spans="1:16" x14ac:dyDescent="0.35">
      <c r="A419">
        <v>72513</v>
      </c>
      <c r="B419" s="2">
        <v>67256.23</v>
      </c>
      <c r="C419" s="99">
        <v>115157.6</v>
      </c>
      <c r="D419" s="2">
        <v>1120.95</v>
      </c>
      <c r="E419" s="2">
        <v>0</v>
      </c>
      <c r="F419" s="2">
        <v>0</v>
      </c>
      <c r="G419" s="2">
        <v>0</v>
      </c>
      <c r="H419" s="2">
        <v>0</v>
      </c>
      <c r="I419" s="2">
        <v>0</v>
      </c>
      <c r="J419" s="100">
        <f t="shared" si="32"/>
        <v>116278.55</v>
      </c>
      <c r="K419" s="2">
        <v>106806.01999999999</v>
      </c>
      <c r="L419" s="3">
        <f t="shared" si="33"/>
        <v>9472.5300000000134</v>
      </c>
      <c r="M419" s="101">
        <f t="shared" si="34"/>
        <v>8.1464122144626103E-2</v>
      </c>
      <c r="O419" s="2">
        <v>0</v>
      </c>
      <c r="P419" s="3">
        <f t="shared" si="35"/>
        <v>-116278.55</v>
      </c>
    </row>
    <row r="420" spans="1:16" x14ac:dyDescent="0.35">
      <c r="A420">
        <v>72601</v>
      </c>
      <c r="B420" s="2">
        <v>5030682.5999999996</v>
      </c>
      <c r="C420" s="99">
        <v>8102829.2599999998</v>
      </c>
      <c r="D420" s="2">
        <v>83845.09</v>
      </c>
      <c r="E420" s="2">
        <v>170798.04</v>
      </c>
      <c r="F420" s="2">
        <v>292444.06</v>
      </c>
      <c r="G420" s="2">
        <v>2846.52</v>
      </c>
      <c r="H420" s="2">
        <v>0</v>
      </c>
      <c r="I420" s="2">
        <v>0</v>
      </c>
      <c r="J420" s="100">
        <f t="shared" si="32"/>
        <v>8481964.9299999997</v>
      </c>
      <c r="K420" s="2">
        <v>7479208.1499999985</v>
      </c>
      <c r="L420" s="3">
        <f t="shared" si="33"/>
        <v>1002756.7800000012</v>
      </c>
      <c r="M420" s="101">
        <f t="shared" si="34"/>
        <v>0.11822222660380667</v>
      </c>
      <c r="O420" s="2">
        <v>510816.89</v>
      </c>
      <c r="P420" s="3">
        <f t="shared" si="35"/>
        <v>-7971148.04</v>
      </c>
    </row>
    <row r="421" spans="1:16" x14ac:dyDescent="0.35">
      <c r="A421">
        <v>72602</v>
      </c>
      <c r="B421" s="2">
        <v>644953.96</v>
      </c>
      <c r="C421" s="99">
        <v>1052827.82</v>
      </c>
      <c r="D421" s="2">
        <v>10749.31</v>
      </c>
      <c r="E421" s="2">
        <v>19086.87</v>
      </c>
      <c r="F421" s="2">
        <v>32680.83</v>
      </c>
      <c r="G421" s="2">
        <v>318.11</v>
      </c>
      <c r="H421" s="2">
        <v>0</v>
      </c>
      <c r="I421" s="2">
        <v>0</v>
      </c>
      <c r="J421" s="100">
        <f t="shared" si="32"/>
        <v>1096576.0700000003</v>
      </c>
      <c r="K421" s="2">
        <v>958719.95999999985</v>
      </c>
      <c r="L421" s="3">
        <f t="shared" si="33"/>
        <v>137856.11000000045</v>
      </c>
      <c r="M421" s="101">
        <f t="shared" si="34"/>
        <v>0.12571504501279188</v>
      </c>
      <c r="O421" s="2">
        <v>51478.59</v>
      </c>
      <c r="P421" s="3">
        <f t="shared" si="35"/>
        <v>-1045097.4800000003</v>
      </c>
    </row>
    <row r="422" spans="1:16" x14ac:dyDescent="0.35">
      <c r="A422">
        <v>72604</v>
      </c>
      <c r="B422" s="2">
        <v>2103259.11</v>
      </c>
      <c r="C422" s="99">
        <v>3384791.42</v>
      </c>
      <c r="D422" s="2">
        <v>35054.43</v>
      </c>
      <c r="E422" s="2">
        <v>139503.29999999999</v>
      </c>
      <c r="F422" s="2">
        <v>238860.54</v>
      </c>
      <c r="G422" s="2">
        <v>2325.0100000000002</v>
      </c>
      <c r="H422" s="2">
        <v>0</v>
      </c>
      <c r="I422" s="2">
        <v>0</v>
      </c>
      <c r="J422" s="100">
        <f t="shared" si="32"/>
        <v>3661031.4</v>
      </c>
      <c r="K422" s="2">
        <v>3371005.4799999995</v>
      </c>
      <c r="L422" s="3">
        <f t="shared" si="33"/>
        <v>290025.92000000039</v>
      </c>
      <c r="M422" s="101">
        <f t="shared" si="34"/>
        <v>7.9219730265083332E-2</v>
      </c>
      <c r="O422" s="2">
        <v>222222.31</v>
      </c>
      <c r="P422" s="3">
        <f t="shared" si="35"/>
        <v>-3438809.09</v>
      </c>
    </row>
    <row r="423" spans="1:16" x14ac:dyDescent="0.35">
      <c r="A423">
        <v>72605</v>
      </c>
      <c r="B423" s="2">
        <v>180687.13</v>
      </c>
      <c r="C423" s="99">
        <v>289560.15999999997</v>
      </c>
      <c r="D423" s="2">
        <v>3011.43</v>
      </c>
      <c r="E423" s="2">
        <v>10852.6</v>
      </c>
      <c r="F423" s="2">
        <v>18581.96</v>
      </c>
      <c r="G423" s="2">
        <v>180.9</v>
      </c>
      <c r="H423" s="2">
        <v>0</v>
      </c>
      <c r="I423" s="2">
        <v>0</v>
      </c>
      <c r="J423" s="100">
        <f t="shared" si="32"/>
        <v>311334.45</v>
      </c>
      <c r="K423" s="2">
        <v>280407.74</v>
      </c>
      <c r="L423" s="3">
        <f t="shared" si="33"/>
        <v>30926.710000000021</v>
      </c>
      <c r="M423" s="101">
        <f t="shared" si="34"/>
        <v>9.9335971332436934E-2</v>
      </c>
      <c r="O423" s="2">
        <v>19816.03</v>
      </c>
      <c r="P423" s="3">
        <f t="shared" si="35"/>
        <v>-291518.42000000004</v>
      </c>
    </row>
    <row r="424" spans="1:16" x14ac:dyDescent="0.35">
      <c r="A424">
        <v>72606</v>
      </c>
      <c r="B424" s="2">
        <v>100919.42</v>
      </c>
      <c r="C424" s="99">
        <v>161503.73000000001</v>
      </c>
      <c r="D424" s="2">
        <v>1682.04</v>
      </c>
      <c r="E424" s="2">
        <v>2124.63</v>
      </c>
      <c r="F424" s="2">
        <v>3588.05</v>
      </c>
      <c r="G424" s="2">
        <v>35.42</v>
      </c>
      <c r="H424" s="2">
        <v>0</v>
      </c>
      <c r="I424" s="2">
        <v>0</v>
      </c>
      <c r="J424" s="100">
        <f t="shared" si="32"/>
        <v>166809.24000000002</v>
      </c>
      <c r="K424" s="2">
        <v>163778.61000000002</v>
      </c>
      <c r="L424" s="3">
        <f t="shared" si="33"/>
        <v>3030.6300000000047</v>
      </c>
      <c r="M424" s="101">
        <f t="shared" si="34"/>
        <v>1.8168238162346428E-2</v>
      </c>
      <c r="O424" s="2">
        <v>9202.2000000000007</v>
      </c>
      <c r="P424" s="3">
        <f t="shared" si="35"/>
        <v>-157607.04000000001</v>
      </c>
    </row>
    <row r="425" spans="1:16" x14ac:dyDescent="0.35">
      <c r="A425">
        <v>72608</v>
      </c>
      <c r="B425" s="2">
        <v>1557861.18</v>
      </c>
      <c r="C425" s="99">
        <v>2667403.37</v>
      </c>
      <c r="D425" s="2">
        <v>25964.41</v>
      </c>
      <c r="E425" s="2">
        <v>98379.9</v>
      </c>
      <c r="F425" s="2">
        <v>168447.65</v>
      </c>
      <c r="G425" s="2">
        <v>1639.65</v>
      </c>
      <c r="H425" s="2">
        <v>0</v>
      </c>
      <c r="I425" s="2">
        <v>0</v>
      </c>
      <c r="J425" s="100">
        <f t="shared" si="32"/>
        <v>2863455.08</v>
      </c>
      <c r="K425" s="2">
        <v>2622625.33</v>
      </c>
      <c r="L425" s="3">
        <f t="shared" si="33"/>
        <v>240829.75</v>
      </c>
      <c r="M425" s="101">
        <f t="shared" si="34"/>
        <v>8.4104602052985589E-2</v>
      </c>
      <c r="O425" s="2">
        <v>0</v>
      </c>
      <c r="P425" s="3">
        <f t="shared" ref="P425:P456" si="36">O425-J425</f>
        <v>-2863455.08</v>
      </c>
    </row>
    <row r="426" spans="1:16" x14ac:dyDescent="0.35">
      <c r="A426">
        <v>72609</v>
      </c>
      <c r="B426" s="2">
        <v>37773.19</v>
      </c>
      <c r="C426" s="99">
        <v>64676.1</v>
      </c>
      <c r="D426" s="2">
        <v>629.59</v>
      </c>
      <c r="E426" s="2">
        <v>0</v>
      </c>
      <c r="F426" s="2">
        <v>0</v>
      </c>
      <c r="G426" s="2">
        <v>0</v>
      </c>
      <c r="H426" s="2">
        <v>0</v>
      </c>
      <c r="I426" s="2">
        <v>0</v>
      </c>
      <c r="J426" s="100">
        <f t="shared" si="32"/>
        <v>65305.689999999995</v>
      </c>
      <c r="K426" s="2">
        <v>59459.26</v>
      </c>
      <c r="L426" s="3">
        <f t="shared" si="33"/>
        <v>5846.429999999993</v>
      </c>
      <c r="M426" s="101">
        <f t="shared" si="34"/>
        <v>8.9524052192083009E-2</v>
      </c>
      <c r="O426" s="2">
        <v>0</v>
      </c>
      <c r="P426" s="3">
        <f t="shared" si="36"/>
        <v>-65305.689999999995</v>
      </c>
    </row>
    <row r="427" spans="1:16" x14ac:dyDescent="0.35">
      <c r="A427">
        <v>72611</v>
      </c>
      <c r="B427" s="2">
        <v>254778.05</v>
      </c>
      <c r="C427" s="99">
        <v>436236.68</v>
      </c>
      <c r="D427" s="2">
        <v>4246.3100000000004</v>
      </c>
      <c r="E427" s="2">
        <v>1369</v>
      </c>
      <c r="F427" s="2">
        <v>2344.0500000000002</v>
      </c>
      <c r="G427" s="2">
        <v>22.82</v>
      </c>
      <c r="H427" s="2">
        <v>0</v>
      </c>
      <c r="I427" s="2">
        <v>0</v>
      </c>
      <c r="J427" s="100">
        <f t="shared" si="32"/>
        <v>442849.86</v>
      </c>
      <c r="K427" s="2">
        <v>377425.5</v>
      </c>
      <c r="L427" s="3">
        <f t="shared" si="33"/>
        <v>65424.359999999986</v>
      </c>
      <c r="M427" s="101">
        <f t="shared" si="34"/>
        <v>0.14773485532997568</v>
      </c>
      <c r="O427" s="2">
        <v>0</v>
      </c>
      <c r="P427" s="3">
        <f t="shared" si="36"/>
        <v>-442849.86</v>
      </c>
    </row>
    <row r="428" spans="1:16" x14ac:dyDescent="0.35">
      <c r="A428">
        <v>72612</v>
      </c>
      <c r="B428" s="2">
        <v>8322.2900000000009</v>
      </c>
      <c r="C428" s="99">
        <v>14249.37</v>
      </c>
      <c r="D428" s="2">
        <v>138.71</v>
      </c>
      <c r="E428" s="2">
        <v>4779.32</v>
      </c>
      <c r="F428" s="2">
        <v>8183.08</v>
      </c>
      <c r="G428" s="2">
        <v>79.66</v>
      </c>
      <c r="H428" s="2">
        <v>0</v>
      </c>
      <c r="I428" s="2">
        <v>0</v>
      </c>
      <c r="J428" s="100">
        <f t="shared" si="32"/>
        <v>22650.820000000003</v>
      </c>
      <c r="K428" s="2">
        <v>19559.329999999998</v>
      </c>
      <c r="L428" s="3">
        <f t="shared" si="33"/>
        <v>3091.4900000000052</v>
      </c>
      <c r="M428" s="101">
        <f t="shared" si="34"/>
        <v>0.13648468355671031</v>
      </c>
      <c r="O428" s="2">
        <v>0</v>
      </c>
      <c r="P428" s="3">
        <f t="shared" si="36"/>
        <v>-22650.820000000003</v>
      </c>
    </row>
    <row r="429" spans="1:16" x14ac:dyDescent="0.35">
      <c r="A429">
        <v>72613</v>
      </c>
      <c r="B429" s="2">
        <v>17195.78</v>
      </c>
      <c r="C429" s="99">
        <v>28545.35</v>
      </c>
      <c r="D429" s="2">
        <v>286.58999999999997</v>
      </c>
      <c r="E429" s="2">
        <v>324</v>
      </c>
      <c r="F429" s="2">
        <v>554.76</v>
      </c>
      <c r="G429" s="2">
        <v>5.4</v>
      </c>
      <c r="H429" s="2">
        <v>0</v>
      </c>
      <c r="I429" s="2">
        <v>0</v>
      </c>
      <c r="J429" s="100">
        <f t="shared" si="32"/>
        <v>29392.1</v>
      </c>
      <c r="K429" s="2">
        <v>11960.320000000002</v>
      </c>
      <c r="L429" s="3">
        <f t="shared" si="33"/>
        <v>17431.78</v>
      </c>
      <c r="M429" s="101">
        <f t="shared" si="34"/>
        <v>0.59307705131651023</v>
      </c>
      <c r="O429" s="2">
        <v>897.47</v>
      </c>
      <c r="P429" s="3">
        <f t="shared" si="36"/>
        <v>-28494.629999999997</v>
      </c>
    </row>
    <row r="430" spans="1:16" x14ac:dyDescent="0.35">
      <c r="A430">
        <v>72614</v>
      </c>
      <c r="B430" s="2">
        <v>12206.08</v>
      </c>
      <c r="C430" s="99">
        <v>18809.259999999998</v>
      </c>
      <c r="D430" s="2">
        <v>203.43</v>
      </c>
      <c r="E430" s="2">
        <v>830.25</v>
      </c>
      <c r="F430" s="2">
        <v>1421.6</v>
      </c>
      <c r="G430" s="2">
        <v>13.85</v>
      </c>
      <c r="H430" s="2">
        <v>0</v>
      </c>
      <c r="I430" s="2">
        <v>0</v>
      </c>
      <c r="J430" s="100">
        <f t="shared" si="32"/>
        <v>20448.139999999996</v>
      </c>
      <c r="K430" s="2">
        <v>18384.799999999996</v>
      </c>
      <c r="L430" s="3">
        <f t="shared" si="33"/>
        <v>2063.34</v>
      </c>
      <c r="M430" s="101">
        <f t="shared" si="34"/>
        <v>0.10090599927426165</v>
      </c>
      <c r="O430" s="2">
        <v>2088.7199999999998</v>
      </c>
      <c r="P430" s="3">
        <f t="shared" si="36"/>
        <v>-18359.419999999995</v>
      </c>
    </row>
    <row r="431" spans="1:16" x14ac:dyDescent="0.35">
      <c r="A431">
        <v>72615</v>
      </c>
      <c r="B431" s="2">
        <v>440637.55</v>
      </c>
      <c r="C431" s="99">
        <v>754466.03</v>
      </c>
      <c r="D431" s="2">
        <v>7344.03</v>
      </c>
      <c r="E431" s="2">
        <v>11257.27</v>
      </c>
      <c r="F431" s="2">
        <v>19274.8</v>
      </c>
      <c r="G431" s="2">
        <v>187.59</v>
      </c>
      <c r="H431" s="2">
        <v>0</v>
      </c>
      <c r="I431" s="2">
        <v>0</v>
      </c>
      <c r="J431" s="100">
        <f t="shared" si="32"/>
        <v>781272.45000000007</v>
      </c>
      <c r="K431" s="2">
        <v>724492.49</v>
      </c>
      <c r="L431" s="3">
        <f t="shared" si="33"/>
        <v>56779.960000000079</v>
      </c>
      <c r="M431" s="101">
        <f t="shared" si="34"/>
        <v>7.2676260374981955E-2</v>
      </c>
      <c r="O431" s="2">
        <v>0</v>
      </c>
      <c r="P431" s="3">
        <f t="shared" si="36"/>
        <v>-781272.45000000007</v>
      </c>
    </row>
    <row r="432" spans="1:16" x14ac:dyDescent="0.35">
      <c r="A432">
        <v>72616</v>
      </c>
      <c r="B432" s="2">
        <v>359698.28</v>
      </c>
      <c r="C432" s="99">
        <v>615883.38</v>
      </c>
      <c r="D432" s="2">
        <v>5994.93</v>
      </c>
      <c r="E432" s="2">
        <v>19404</v>
      </c>
      <c r="F432" s="2">
        <v>33223.96</v>
      </c>
      <c r="G432" s="2">
        <v>323.42</v>
      </c>
      <c r="H432" s="2">
        <v>0</v>
      </c>
      <c r="I432" s="2">
        <v>0</v>
      </c>
      <c r="J432" s="100">
        <f t="shared" si="32"/>
        <v>655425.69000000006</v>
      </c>
      <c r="K432" s="2">
        <v>535467.15</v>
      </c>
      <c r="L432" s="3">
        <f t="shared" si="33"/>
        <v>119958.54000000004</v>
      </c>
      <c r="M432" s="101">
        <f t="shared" si="34"/>
        <v>0.18302386041657906</v>
      </c>
      <c r="O432" s="2">
        <v>0</v>
      </c>
      <c r="P432" s="3">
        <f t="shared" si="36"/>
        <v>-655425.69000000006</v>
      </c>
    </row>
    <row r="433" spans="1:16" x14ac:dyDescent="0.35">
      <c r="A433">
        <v>72617</v>
      </c>
      <c r="B433" s="2">
        <v>458092.97</v>
      </c>
      <c r="C433" s="99">
        <v>746622.77</v>
      </c>
      <c r="D433" s="2">
        <v>7635.03</v>
      </c>
      <c r="E433" s="2">
        <v>4793.08</v>
      </c>
      <c r="F433" s="2">
        <v>8206.7900000000009</v>
      </c>
      <c r="G433" s="2">
        <v>79.88</v>
      </c>
      <c r="H433" s="2">
        <v>0</v>
      </c>
      <c r="I433" s="2">
        <v>0</v>
      </c>
      <c r="J433" s="100">
        <f t="shared" si="32"/>
        <v>762544.47000000009</v>
      </c>
      <c r="K433" s="2">
        <v>663481.21</v>
      </c>
      <c r="L433" s="3">
        <f t="shared" si="33"/>
        <v>99063.260000000126</v>
      </c>
      <c r="M433" s="101">
        <f t="shared" si="34"/>
        <v>0.12991145290188796</v>
      </c>
      <c r="O433" s="2">
        <v>37734</v>
      </c>
      <c r="P433" s="3">
        <f t="shared" si="36"/>
        <v>-724810.47000000009</v>
      </c>
    </row>
    <row r="434" spans="1:16" x14ac:dyDescent="0.35">
      <c r="A434">
        <v>72619</v>
      </c>
      <c r="B434" s="2">
        <v>80085.429999999993</v>
      </c>
      <c r="C434" s="99">
        <v>137123.19</v>
      </c>
      <c r="D434" s="2">
        <v>1334.75</v>
      </c>
      <c r="E434" s="2">
        <v>10308.15</v>
      </c>
      <c r="F434" s="2">
        <v>17649.689999999999</v>
      </c>
      <c r="G434" s="2">
        <v>171.81</v>
      </c>
      <c r="H434" s="2">
        <v>0</v>
      </c>
      <c r="I434" s="2">
        <v>0</v>
      </c>
      <c r="J434" s="100">
        <f t="shared" si="32"/>
        <v>156279.44</v>
      </c>
      <c r="K434" s="2">
        <v>135370.47</v>
      </c>
      <c r="L434" s="3">
        <f t="shared" si="33"/>
        <v>20908.97</v>
      </c>
      <c r="M434" s="101">
        <f t="shared" si="34"/>
        <v>0.13379219940895618</v>
      </c>
      <c r="O434" s="2">
        <v>0</v>
      </c>
      <c r="P434" s="3">
        <f t="shared" si="36"/>
        <v>-156279.44</v>
      </c>
    </row>
    <row r="435" spans="1:16" x14ac:dyDescent="0.35">
      <c r="A435">
        <v>72620</v>
      </c>
      <c r="B435" s="2">
        <v>42142.75</v>
      </c>
      <c r="C435" s="99">
        <v>72157.119999999995</v>
      </c>
      <c r="D435" s="2">
        <v>702.43</v>
      </c>
      <c r="E435" s="2">
        <v>1024.3699999999999</v>
      </c>
      <c r="F435" s="2">
        <v>1753.87</v>
      </c>
      <c r="G435" s="2">
        <v>17.07</v>
      </c>
      <c r="H435" s="2">
        <v>0</v>
      </c>
      <c r="I435" s="2">
        <v>0</v>
      </c>
      <c r="J435" s="100">
        <f t="shared" si="32"/>
        <v>74630.489999999991</v>
      </c>
      <c r="K435" s="2">
        <v>58424.320000000007</v>
      </c>
      <c r="L435" s="3">
        <f t="shared" si="33"/>
        <v>16206.169999999984</v>
      </c>
      <c r="M435" s="101">
        <f t="shared" si="34"/>
        <v>0.21715213178956733</v>
      </c>
      <c r="O435" s="2">
        <v>0</v>
      </c>
      <c r="P435" s="3">
        <f t="shared" si="36"/>
        <v>-74630.489999999991</v>
      </c>
    </row>
    <row r="436" spans="1:16" x14ac:dyDescent="0.35">
      <c r="A436">
        <v>72621</v>
      </c>
      <c r="B436" s="2">
        <v>42555.56</v>
      </c>
      <c r="C436" s="99">
        <v>72867.78</v>
      </c>
      <c r="D436" s="2">
        <v>709.27</v>
      </c>
      <c r="E436" s="2">
        <v>0</v>
      </c>
      <c r="F436" s="2">
        <v>0</v>
      </c>
      <c r="G436" s="2">
        <v>0</v>
      </c>
      <c r="H436" s="2">
        <v>0</v>
      </c>
      <c r="I436" s="2">
        <v>0</v>
      </c>
      <c r="J436" s="100">
        <f t="shared" si="32"/>
        <v>73577.05</v>
      </c>
      <c r="K436" s="2">
        <v>64715.82</v>
      </c>
      <c r="L436" s="3">
        <f t="shared" si="33"/>
        <v>8861.2300000000032</v>
      </c>
      <c r="M436" s="101">
        <f t="shared" si="34"/>
        <v>0.12043470076606771</v>
      </c>
      <c r="O436" s="2">
        <v>0</v>
      </c>
      <c r="P436" s="3">
        <f t="shared" si="36"/>
        <v>-73577.05</v>
      </c>
    </row>
    <row r="437" spans="1:16" x14ac:dyDescent="0.35">
      <c r="A437">
        <v>72622</v>
      </c>
      <c r="B437" s="2">
        <v>239808.32</v>
      </c>
      <c r="C437" s="99">
        <v>411163.35</v>
      </c>
      <c r="D437" s="2">
        <v>3996.93</v>
      </c>
      <c r="E437" s="2">
        <v>757.59</v>
      </c>
      <c r="F437" s="2">
        <v>1329.45</v>
      </c>
      <c r="G437" s="2">
        <v>12.89</v>
      </c>
      <c r="H437" s="2">
        <v>0</v>
      </c>
      <c r="I437" s="2">
        <v>0</v>
      </c>
      <c r="J437" s="100">
        <f t="shared" si="32"/>
        <v>416502.62</v>
      </c>
      <c r="K437" s="2">
        <v>382633.51</v>
      </c>
      <c r="L437" s="3">
        <f t="shared" si="33"/>
        <v>33869.109999999986</v>
      </c>
      <c r="M437" s="101">
        <f t="shared" si="34"/>
        <v>8.1317879825101663E-2</v>
      </c>
      <c r="O437" s="2">
        <v>0</v>
      </c>
      <c r="P437" s="3">
        <f t="shared" si="36"/>
        <v>-416502.62</v>
      </c>
    </row>
    <row r="438" spans="1:16" x14ac:dyDescent="0.35">
      <c r="A438">
        <v>72701</v>
      </c>
      <c r="B438" s="2">
        <v>461406.89</v>
      </c>
      <c r="C438" s="99">
        <v>739111.51</v>
      </c>
      <c r="D438" s="2">
        <v>7691.52</v>
      </c>
      <c r="E438" s="2">
        <v>25953.27</v>
      </c>
      <c r="F438" s="2">
        <v>43695.68</v>
      </c>
      <c r="G438" s="2">
        <v>432.57</v>
      </c>
      <c r="H438" s="2">
        <v>0</v>
      </c>
      <c r="I438" s="2">
        <v>0</v>
      </c>
      <c r="J438" s="100">
        <f t="shared" si="32"/>
        <v>790931.28</v>
      </c>
      <c r="K438" s="2">
        <v>423664.26</v>
      </c>
      <c r="L438" s="3">
        <f t="shared" si="33"/>
        <v>367267.02</v>
      </c>
      <c r="M438" s="101">
        <f t="shared" si="34"/>
        <v>0.4643475726487894</v>
      </c>
      <c r="O438" s="2">
        <v>40214.879999999997</v>
      </c>
      <c r="P438" s="3">
        <f t="shared" si="36"/>
        <v>-750716.4</v>
      </c>
    </row>
    <row r="439" spans="1:16" x14ac:dyDescent="0.35">
      <c r="A439">
        <v>72702</v>
      </c>
      <c r="B439" s="2">
        <v>81646.48</v>
      </c>
      <c r="C439" s="99">
        <v>130415.37</v>
      </c>
      <c r="D439" s="2">
        <v>1360.82</v>
      </c>
      <c r="E439" s="2">
        <v>6632.09</v>
      </c>
      <c r="F439" s="2">
        <v>11355.45</v>
      </c>
      <c r="G439" s="2">
        <v>110.56</v>
      </c>
      <c r="H439" s="2">
        <v>0</v>
      </c>
      <c r="I439" s="2">
        <v>0</v>
      </c>
      <c r="J439" s="100">
        <f t="shared" si="32"/>
        <v>143242.20000000001</v>
      </c>
      <c r="K439" s="2">
        <v>132073.29</v>
      </c>
      <c r="L439" s="3">
        <f t="shared" si="33"/>
        <v>11168.910000000003</v>
      </c>
      <c r="M439" s="101">
        <f t="shared" si="34"/>
        <v>7.7972203722087505E-2</v>
      </c>
      <c r="O439" s="2">
        <v>9380.84</v>
      </c>
      <c r="P439" s="3">
        <f t="shared" si="36"/>
        <v>-133861.36000000002</v>
      </c>
    </row>
    <row r="440" spans="1:16" x14ac:dyDescent="0.35">
      <c r="A440">
        <v>72704</v>
      </c>
      <c r="B440" s="2">
        <v>220793.24</v>
      </c>
      <c r="C440" s="99">
        <v>354793.82</v>
      </c>
      <c r="D440" s="2">
        <v>3679.94</v>
      </c>
      <c r="E440" s="2">
        <v>14116.92</v>
      </c>
      <c r="F440" s="2">
        <v>23842.9</v>
      </c>
      <c r="G440" s="2">
        <v>235.29</v>
      </c>
      <c r="H440" s="2">
        <v>0</v>
      </c>
      <c r="I440" s="2">
        <v>0</v>
      </c>
      <c r="J440" s="100">
        <f t="shared" si="32"/>
        <v>382551.95</v>
      </c>
      <c r="K440" s="2">
        <v>280385.93</v>
      </c>
      <c r="L440" s="3">
        <f t="shared" si="33"/>
        <v>102166.02000000002</v>
      </c>
      <c r="M440" s="101">
        <f t="shared" si="34"/>
        <v>0.26706443399386676</v>
      </c>
      <c r="O440" s="2">
        <v>18418.46</v>
      </c>
      <c r="P440" s="3">
        <f t="shared" si="36"/>
        <v>-364133.49</v>
      </c>
    </row>
    <row r="441" spans="1:16" x14ac:dyDescent="0.35">
      <c r="A441">
        <v>72705</v>
      </c>
      <c r="B441" s="2">
        <v>197829.36</v>
      </c>
      <c r="C441" s="99">
        <v>326697.90999999997</v>
      </c>
      <c r="D441" s="2">
        <v>3297.19</v>
      </c>
      <c r="E441" s="2">
        <v>9391.98</v>
      </c>
      <c r="F441" s="2">
        <v>16081.27</v>
      </c>
      <c r="G441" s="2">
        <v>156.54</v>
      </c>
      <c r="H441" s="2">
        <v>0</v>
      </c>
      <c r="I441" s="2">
        <v>0</v>
      </c>
      <c r="J441" s="100">
        <f t="shared" si="32"/>
        <v>346232.91</v>
      </c>
      <c r="K441" s="2">
        <v>289268.02999999997</v>
      </c>
      <c r="L441" s="3">
        <f t="shared" si="33"/>
        <v>56964.880000000005</v>
      </c>
      <c r="M441" s="101">
        <f t="shared" si="34"/>
        <v>0.16452762968141882</v>
      </c>
      <c r="O441" s="2">
        <v>12029.8</v>
      </c>
      <c r="P441" s="3">
        <f t="shared" si="36"/>
        <v>-334203.11</v>
      </c>
    </row>
    <row r="442" spans="1:16" x14ac:dyDescent="0.35">
      <c r="A442">
        <v>72801</v>
      </c>
      <c r="B442" s="2">
        <v>412217.3</v>
      </c>
      <c r="C442" s="99">
        <v>705806.84</v>
      </c>
      <c r="D442" s="2">
        <v>6870.45</v>
      </c>
      <c r="E442" s="2">
        <v>52004.31</v>
      </c>
      <c r="F442" s="2">
        <v>89042.99</v>
      </c>
      <c r="G442" s="2">
        <v>866.75</v>
      </c>
      <c r="H442" s="2">
        <v>0</v>
      </c>
      <c r="I442" s="2">
        <v>0</v>
      </c>
      <c r="J442" s="100">
        <f t="shared" si="32"/>
        <v>802587.0299999998</v>
      </c>
      <c r="K442" s="2">
        <v>747827.77</v>
      </c>
      <c r="L442" s="3">
        <f t="shared" si="33"/>
        <v>54759.259999999776</v>
      </c>
      <c r="M442" s="101">
        <f t="shared" si="34"/>
        <v>6.8228438727697599E-2</v>
      </c>
      <c r="O442" s="2">
        <v>0</v>
      </c>
      <c r="P442" s="3">
        <f t="shared" si="36"/>
        <v>-802587.0299999998</v>
      </c>
    </row>
    <row r="443" spans="1:16" x14ac:dyDescent="0.35">
      <c r="A443">
        <v>72802</v>
      </c>
      <c r="B443" s="2">
        <v>922222.2</v>
      </c>
      <c r="C443" s="99">
        <v>1477312.12</v>
      </c>
      <c r="D443" s="2">
        <v>15370.49</v>
      </c>
      <c r="E443" s="2">
        <v>52473.69</v>
      </c>
      <c r="F443" s="2">
        <v>89846.1</v>
      </c>
      <c r="G443" s="2">
        <v>874.57</v>
      </c>
      <c r="H443" s="2">
        <v>0</v>
      </c>
      <c r="I443" s="2">
        <v>0</v>
      </c>
      <c r="J443" s="100">
        <f t="shared" si="32"/>
        <v>1583403.2800000003</v>
      </c>
      <c r="K443" s="2">
        <v>1479858.94</v>
      </c>
      <c r="L443" s="3">
        <f t="shared" si="33"/>
        <v>103544.34000000032</v>
      </c>
      <c r="M443" s="101">
        <f t="shared" si="34"/>
        <v>6.5393536383226578E-2</v>
      </c>
      <c r="O443" s="2">
        <v>101731.46</v>
      </c>
      <c r="P443" s="3">
        <f t="shared" si="36"/>
        <v>-1481671.8200000003</v>
      </c>
    </row>
    <row r="444" spans="1:16" x14ac:dyDescent="0.35">
      <c r="A444">
        <v>72803</v>
      </c>
      <c r="B444" s="2">
        <v>94634.51</v>
      </c>
      <c r="C444" s="99">
        <v>162032.32000000001</v>
      </c>
      <c r="D444" s="2">
        <v>1577.2</v>
      </c>
      <c r="E444" s="2">
        <v>17648.919999999998</v>
      </c>
      <c r="F444" s="2">
        <v>30218.61</v>
      </c>
      <c r="G444" s="2">
        <v>294.13</v>
      </c>
      <c r="H444" s="2">
        <v>0</v>
      </c>
      <c r="I444" s="2">
        <v>0</v>
      </c>
      <c r="J444" s="100">
        <f t="shared" si="32"/>
        <v>194122.26</v>
      </c>
      <c r="K444" s="2">
        <v>168757.65999999997</v>
      </c>
      <c r="L444" s="3">
        <f t="shared" si="33"/>
        <v>25364.600000000035</v>
      </c>
      <c r="M444" s="101">
        <f t="shared" si="34"/>
        <v>0.13066301618371862</v>
      </c>
      <c r="O444" s="2">
        <v>0</v>
      </c>
      <c r="P444" s="3">
        <f t="shared" si="36"/>
        <v>-194122.26</v>
      </c>
    </row>
    <row r="445" spans="1:16" x14ac:dyDescent="0.35">
      <c r="A445">
        <v>72806</v>
      </c>
      <c r="B445" s="2">
        <v>7983.84</v>
      </c>
      <c r="C445" s="99">
        <v>12977.41</v>
      </c>
      <c r="D445" s="2">
        <v>133.1</v>
      </c>
      <c r="E445" s="2">
        <v>0</v>
      </c>
      <c r="F445" s="2">
        <v>0</v>
      </c>
      <c r="G445" s="2">
        <v>0</v>
      </c>
      <c r="H445" s="2">
        <v>0</v>
      </c>
      <c r="I445" s="2">
        <v>0</v>
      </c>
      <c r="J445" s="100">
        <f t="shared" si="32"/>
        <v>13110.51</v>
      </c>
      <c r="K445" s="2">
        <v>7559.6900000000005</v>
      </c>
      <c r="L445" s="3">
        <f t="shared" si="33"/>
        <v>5550.82</v>
      </c>
      <c r="M445" s="101">
        <f t="shared" si="34"/>
        <v>0.42338703833794411</v>
      </c>
      <c r="O445" s="2">
        <v>692.72</v>
      </c>
      <c r="P445" s="3">
        <f t="shared" si="36"/>
        <v>-12417.79</v>
      </c>
    </row>
    <row r="446" spans="1:16" x14ac:dyDescent="0.35">
      <c r="A446">
        <v>72807</v>
      </c>
      <c r="B446" s="2">
        <v>1806.16</v>
      </c>
      <c r="C446" s="99">
        <v>2676.63</v>
      </c>
      <c r="D446" s="2">
        <v>30.18</v>
      </c>
      <c r="E446" s="2">
        <v>810.81</v>
      </c>
      <c r="F446" s="2">
        <v>1388.29</v>
      </c>
      <c r="G446" s="2">
        <v>13.52</v>
      </c>
      <c r="H446" s="2">
        <v>0</v>
      </c>
      <c r="I446" s="2">
        <v>0</v>
      </c>
      <c r="J446" s="100">
        <f t="shared" si="32"/>
        <v>4108.6200000000008</v>
      </c>
      <c r="K446" s="2">
        <v>7316.5300000000007</v>
      </c>
      <c r="L446" s="3">
        <f t="shared" si="33"/>
        <v>-3207.91</v>
      </c>
      <c r="M446" s="101">
        <f t="shared" si="34"/>
        <v>-0.7807755402057136</v>
      </c>
      <c r="O446" s="2">
        <v>415.95</v>
      </c>
      <c r="P446" s="3">
        <f t="shared" si="36"/>
        <v>-3692.670000000001</v>
      </c>
    </row>
    <row r="447" spans="1:16" x14ac:dyDescent="0.35">
      <c r="A447">
        <v>72808</v>
      </c>
      <c r="B447" s="2">
        <v>129986.72</v>
      </c>
      <c r="C447" s="99">
        <v>209554.96</v>
      </c>
      <c r="D447" s="2">
        <v>2166.41</v>
      </c>
      <c r="E447" s="2">
        <v>7883.33</v>
      </c>
      <c r="F447" s="2">
        <v>13498.07</v>
      </c>
      <c r="G447" s="2">
        <v>131.37</v>
      </c>
      <c r="H447" s="2">
        <v>0</v>
      </c>
      <c r="I447" s="2">
        <v>0</v>
      </c>
      <c r="J447" s="100">
        <f t="shared" si="32"/>
        <v>225350.81</v>
      </c>
      <c r="K447" s="2">
        <v>205237.11</v>
      </c>
      <c r="L447" s="3">
        <f t="shared" si="33"/>
        <v>20113.700000000012</v>
      </c>
      <c r="M447" s="101">
        <f t="shared" si="34"/>
        <v>8.9255059700029532E-2</v>
      </c>
      <c r="O447" s="2">
        <v>13010.13</v>
      </c>
      <c r="P447" s="3">
        <f t="shared" si="36"/>
        <v>-212340.68</v>
      </c>
    </row>
    <row r="448" spans="1:16" x14ac:dyDescent="0.35">
      <c r="A448">
        <v>72809</v>
      </c>
      <c r="B448" s="2">
        <v>91191.97</v>
      </c>
      <c r="C448" s="99">
        <v>146856.48000000001</v>
      </c>
      <c r="D448" s="2">
        <v>1519.83</v>
      </c>
      <c r="E448" s="2">
        <v>3731.9</v>
      </c>
      <c r="F448" s="2">
        <v>6389.95</v>
      </c>
      <c r="G448" s="2">
        <v>62.2</v>
      </c>
      <c r="H448" s="2">
        <v>0</v>
      </c>
      <c r="I448" s="2">
        <v>0</v>
      </c>
      <c r="J448" s="100">
        <f t="shared" si="32"/>
        <v>154828.46000000002</v>
      </c>
      <c r="K448" s="2">
        <v>143719.47</v>
      </c>
      <c r="L448" s="3">
        <f t="shared" si="33"/>
        <v>11108.99000000002</v>
      </c>
      <c r="M448" s="101">
        <f t="shared" si="34"/>
        <v>7.1750309988228386E-2</v>
      </c>
      <c r="O448" s="2">
        <v>9283.77</v>
      </c>
      <c r="P448" s="3">
        <f t="shared" si="36"/>
        <v>-145544.69000000003</v>
      </c>
    </row>
    <row r="449" spans="1:16" x14ac:dyDescent="0.35">
      <c r="A449">
        <v>72810</v>
      </c>
      <c r="B449" s="2">
        <v>10252.51</v>
      </c>
      <c r="C449" s="99">
        <v>17554.57</v>
      </c>
      <c r="D449" s="2">
        <v>170.88</v>
      </c>
      <c r="E449" s="2">
        <v>0</v>
      </c>
      <c r="F449" s="2">
        <v>0</v>
      </c>
      <c r="G449" s="2">
        <v>0</v>
      </c>
      <c r="H449" s="2">
        <v>0</v>
      </c>
      <c r="I449" s="2">
        <v>0</v>
      </c>
      <c r="J449" s="100">
        <f t="shared" si="32"/>
        <v>17725.45</v>
      </c>
      <c r="K449" s="2">
        <v>17489.87</v>
      </c>
      <c r="L449" s="3">
        <f t="shared" si="33"/>
        <v>235.58000000000175</v>
      </c>
      <c r="M449" s="101">
        <f t="shared" si="34"/>
        <v>1.3290494740613171E-2</v>
      </c>
      <c r="O449" s="2">
        <v>0</v>
      </c>
      <c r="P449" s="3">
        <f t="shared" si="36"/>
        <v>-17725.45</v>
      </c>
    </row>
    <row r="450" spans="1:16" x14ac:dyDescent="0.35">
      <c r="A450">
        <v>72901</v>
      </c>
      <c r="B450" s="2">
        <v>1335875.72</v>
      </c>
      <c r="C450" s="99">
        <v>2155286.34</v>
      </c>
      <c r="D450" s="2">
        <v>22264.73</v>
      </c>
      <c r="E450" s="2">
        <v>77381.179999999993</v>
      </c>
      <c r="F450" s="2">
        <v>132493.24</v>
      </c>
      <c r="G450" s="2">
        <v>1289.74</v>
      </c>
      <c r="H450" s="2">
        <v>0</v>
      </c>
      <c r="I450" s="2">
        <v>0</v>
      </c>
      <c r="J450" s="100">
        <f t="shared" si="32"/>
        <v>2311334.0500000003</v>
      </c>
      <c r="K450" s="2">
        <v>2021737.4899999995</v>
      </c>
      <c r="L450" s="3">
        <f t="shared" si="33"/>
        <v>289596.56000000075</v>
      </c>
      <c r="M450" s="101">
        <f t="shared" si="34"/>
        <v>0.12529411748163391</v>
      </c>
      <c r="O450" s="2">
        <v>132028.34</v>
      </c>
      <c r="P450" s="3">
        <f t="shared" si="36"/>
        <v>-2179305.7100000004</v>
      </c>
    </row>
    <row r="451" spans="1:16" x14ac:dyDescent="0.35">
      <c r="A451">
        <v>72902</v>
      </c>
      <c r="B451" s="2">
        <v>364065.17</v>
      </c>
      <c r="C451" s="99">
        <v>581429.65</v>
      </c>
      <c r="D451" s="2">
        <v>6067.94</v>
      </c>
      <c r="E451" s="2">
        <v>3142.88</v>
      </c>
      <c r="F451" s="2">
        <v>5381.34</v>
      </c>
      <c r="G451" s="2">
        <v>52.43</v>
      </c>
      <c r="H451" s="2">
        <v>0</v>
      </c>
      <c r="I451" s="2">
        <v>0</v>
      </c>
      <c r="J451" s="100">
        <f t="shared" ref="J451:J514" si="37">SUM(C451:I451)-E451</f>
        <v>592931.36</v>
      </c>
      <c r="K451" s="2">
        <v>525549.59</v>
      </c>
      <c r="L451" s="3">
        <f t="shared" ref="L451:L514" si="38">J451-K451</f>
        <v>67381.770000000019</v>
      </c>
      <c r="M451" s="101">
        <f t="shared" si="34"/>
        <v>0.11364177128361033</v>
      </c>
      <c r="O451" s="2">
        <v>41963.88</v>
      </c>
      <c r="P451" s="3">
        <f t="shared" si="36"/>
        <v>-550967.48</v>
      </c>
    </row>
    <row r="452" spans="1:16" x14ac:dyDescent="0.35">
      <c r="A452">
        <v>72904</v>
      </c>
      <c r="B452" s="2">
        <v>8281.82</v>
      </c>
      <c r="C452" s="99">
        <v>13721.17</v>
      </c>
      <c r="D452" s="2">
        <v>138.01</v>
      </c>
      <c r="E452" s="2">
        <v>1482.68</v>
      </c>
      <c r="F452" s="2">
        <v>2538.7800000000002</v>
      </c>
      <c r="G452" s="2">
        <v>24.7</v>
      </c>
      <c r="H452" s="2">
        <v>0</v>
      </c>
      <c r="I452" s="2">
        <v>0</v>
      </c>
      <c r="J452" s="100">
        <f t="shared" si="37"/>
        <v>16422.66</v>
      </c>
      <c r="K452" s="2">
        <v>10055.730000000001</v>
      </c>
      <c r="L452" s="3">
        <f t="shared" si="38"/>
        <v>6366.9299999999985</v>
      </c>
      <c r="M452" s="101">
        <f t="shared" si="34"/>
        <v>0.38769176247940335</v>
      </c>
      <c r="O452" s="2">
        <v>459.25</v>
      </c>
      <c r="P452" s="3">
        <f t="shared" si="36"/>
        <v>-15963.41</v>
      </c>
    </row>
    <row r="453" spans="1:16" x14ac:dyDescent="0.35">
      <c r="A453">
        <v>72905</v>
      </c>
      <c r="B453" s="2">
        <v>446994.75</v>
      </c>
      <c r="C453" s="99">
        <v>765354.12</v>
      </c>
      <c r="D453" s="2">
        <v>7449.98</v>
      </c>
      <c r="E453" s="2">
        <v>5028.5600000000004</v>
      </c>
      <c r="F453" s="2">
        <v>8609.99</v>
      </c>
      <c r="G453" s="2">
        <v>83.82</v>
      </c>
      <c r="H453" s="2">
        <v>0</v>
      </c>
      <c r="I453" s="2">
        <v>0</v>
      </c>
      <c r="J453" s="100">
        <f t="shared" si="37"/>
        <v>781497.90999999992</v>
      </c>
      <c r="K453" s="2">
        <v>696992.60000000009</v>
      </c>
      <c r="L453" s="3">
        <f t="shared" si="38"/>
        <v>84505.309999999823</v>
      </c>
      <c r="M453" s="101">
        <f t="shared" si="34"/>
        <v>0.10813248368124213</v>
      </c>
      <c r="O453" s="2">
        <v>0</v>
      </c>
      <c r="P453" s="3">
        <f t="shared" si="36"/>
        <v>-781497.90999999992</v>
      </c>
    </row>
    <row r="454" spans="1:16" x14ac:dyDescent="0.35">
      <c r="A454">
        <v>72907</v>
      </c>
      <c r="B454" s="2">
        <v>340374.31</v>
      </c>
      <c r="C454" s="99">
        <v>552038.69999999995</v>
      </c>
      <c r="D454" s="2">
        <v>5689.32</v>
      </c>
      <c r="E454" s="2">
        <v>0</v>
      </c>
      <c r="F454" s="2">
        <v>0</v>
      </c>
      <c r="G454" s="2">
        <v>0</v>
      </c>
      <c r="H454" s="2">
        <v>0</v>
      </c>
      <c r="I454" s="2">
        <v>0</v>
      </c>
      <c r="J454" s="100">
        <f t="shared" si="37"/>
        <v>557728.0199999999</v>
      </c>
      <c r="K454" s="2">
        <v>520712.18</v>
      </c>
      <c r="L454" s="3">
        <f t="shared" si="38"/>
        <v>37015.839999999909</v>
      </c>
      <c r="M454" s="101">
        <f t="shared" ref="M454:M517" si="39">IF(J454=0,1,L454/J454)</f>
        <v>6.6368980349956086E-2</v>
      </c>
      <c r="O454" s="2">
        <v>29739.54</v>
      </c>
      <c r="P454" s="3">
        <f t="shared" si="36"/>
        <v>-527988.47999999986</v>
      </c>
    </row>
    <row r="455" spans="1:16" x14ac:dyDescent="0.35">
      <c r="A455">
        <v>72908</v>
      </c>
      <c r="B455" s="2">
        <v>38079.300000000003</v>
      </c>
      <c r="C455" s="99">
        <v>59786.69</v>
      </c>
      <c r="D455" s="2">
        <v>633.96</v>
      </c>
      <c r="E455" s="2">
        <v>4414.24</v>
      </c>
      <c r="F455" s="2">
        <v>7558.44</v>
      </c>
      <c r="G455" s="2">
        <v>73.58</v>
      </c>
      <c r="H455" s="2">
        <v>0</v>
      </c>
      <c r="I455" s="2">
        <v>0</v>
      </c>
      <c r="J455" s="100">
        <f t="shared" si="37"/>
        <v>68052.67</v>
      </c>
      <c r="K455" s="2">
        <v>89340.46</v>
      </c>
      <c r="L455" s="3">
        <f t="shared" si="38"/>
        <v>-21287.790000000008</v>
      </c>
      <c r="M455" s="101">
        <f t="shared" si="39"/>
        <v>-0.31281344288181506</v>
      </c>
      <c r="O455" s="2">
        <v>5665.35</v>
      </c>
      <c r="P455" s="3">
        <f t="shared" si="36"/>
        <v>-62387.32</v>
      </c>
    </row>
    <row r="456" spans="1:16" x14ac:dyDescent="0.35">
      <c r="A456">
        <v>72909</v>
      </c>
      <c r="B456" s="2">
        <v>38233.769999999997</v>
      </c>
      <c r="C456" s="99">
        <v>61624.73</v>
      </c>
      <c r="D456" s="2">
        <v>637.28</v>
      </c>
      <c r="E456" s="2">
        <v>9620.48</v>
      </c>
      <c r="F456" s="2">
        <v>16472.37</v>
      </c>
      <c r="G456" s="2">
        <v>160.34</v>
      </c>
      <c r="H456" s="2">
        <v>0</v>
      </c>
      <c r="I456" s="2">
        <v>0</v>
      </c>
      <c r="J456" s="100">
        <f t="shared" si="37"/>
        <v>78894.720000000001</v>
      </c>
      <c r="K456" s="2">
        <v>65924.86</v>
      </c>
      <c r="L456" s="3">
        <f t="shared" si="38"/>
        <v>12969.86</v>
      </c>
      <c r="M456" s="101">
        <f t="shared" si="39"/>
        <v>0.16439452475400129</v>
      </c>
      <c r="O456" s="2">
        <v>3839.75</v>
      </c>
      <c r="P456" s="3">
        <f t="shared" si="36"/>
        <v>-75054.97</v>
      </c>
    </row>
    <row r="457" spans="1:16" x14ac:dyDescent="0.35">
      <c r="A457">
        <v>72910</v>
      </c>
      <c r="B457" s="2">
        <v>197356.1</v>
      </c>
      <c r="C457" s="99">
        <v>337827.35</v>
      </c>
      <c r="D457" s="2">
        <v>3289.32</v>
      </c>
      <c r="E457" s="2">
        <v>0</v>
      </c>
      <c r="F457" s="2">
        <v>0</v>
      </c>
      <c r="G457" s="2">
        <v>0</v>
      </c>
      <c r="H457" s="2">
        <v>0</v>
      </c>
      <c r="I457" s="2">
        <v>0</v>
      </c>
      <c r="J457" s="100">
        <f t="shared" si="37"/>
        <v>341116.67</v>
      </c>
      <c r="K457" s="2">
        <v>277123.51999999996</v>
      </c>
      <c r="L457" s="3">
        <f t="shared" si="38"/>
        <v>63993.150000000023</v>
      </c>
      <c r="M457" s="101">
        <f t="shared" si="39"/>
        <v>0.18759901121220499</v>
      </c>
      <c r="O457" s="2">
        <v>0</v>
      </c>
      <c r="P457" s="3">
        <f t="shared" ref="P457:P488" si="40">O457-J457</f>
        <v>-341116.67</v>
      </c>
    </row>
    <row r="458" spans="1:16" x14ac:dyDescent="0.35">
      <c r="A458">
        <v>72911</v>
      </c>
      <c r="B458" s="2">
        <v>44603.5</v>
      </c>
      <c r="C458" s="99">
        <v>71909.740000000005</v>
      </c>
      <c r="D458" s="2">
        <v>743.34</v>
      </c>
      <c r="E458" s="2">
        <v>609.15</v>
      </c>
      <c r="F458" s="2">
        <v>1042.97</v>
      </c>
      <c r="G458" s="2">
        <v>10.14</v>
      </c>
      <c r="H458" s="2">
        <v>0</v>
      </c>
      <c r="I458" s="2">
        <v>0</v>
      </c>
      <c r="J458" s="100">
        <f t="shared" si="37"/>
        <v>73706.19</v>
      </c>
      <c r="K458" s="2">
        <v>67776.73000000001</v>
      </c>
      <c r="L458" s="3">
        <f t="shared" si="38"/>
        <v>5929.4599999999919</v>
      </c>
      <c r="M458" s="101">
        <f t="shared" si="39"/>
        <v>8.0447246018278684E-2</v>
      </c>
      <c r="O458" s="2">
        <v>4461.0200000000004</v>
      </c>
      <c r="P458" s="3">
        <f t="shared" si="40"/>
        <v>-69245.17</v>
      </c>
    </row>
    <row r="459" spans="1:16" x14ac:dyDescent="0.35">
      <c r="A459">
        <v>72912</v>
      </c>
      <c r="B459" s="2">
        <v>17223.169999999998</v>
      </c>
      <c r="C459" s="99">
        <v>29489.91</v>
      </c>
      <c r="D459" s="2">
        <v>287.07</v>
      </c>
      <c r="E459" s="2">
        <v>12945.75</v>
      </c>
      <c r="F459" s="2">
        <v>22166</v>
      </c>
      <c r="G459" s="2">
        <v>215.76</v>
      </c>
      <c r="H459" s="2">
        <v>0</v>
      </c>
      <c r="I459" s="2">
        <v>0</v>
      </c>
      <c r="J459" s="100">
        <f t="shared" si="37"/>
        <v>52158.74</v>
      </c>
      <c r="K459" s="2">
        <v>50305.11</v>
      </c>
      <c r="L459" s="3">
        <f t="shared" si="38"/>
        <v>1853.6299999999974</v>
      </c>
      <c r="M459" s="101">
        <f t="shared" si="39"/>
        <v>3.553824344683168E-2</v>
      </c>
      <c r="O459" s="2">
        <v>0</v>
      </c>
      <c r="P459" s="3">
        <f t="shared" si="40"/>
        <v>-52158.74</v>
      </c>
    </row>
    <row r="460" spans="1:16" x14ac:dyDescent="0.35">
      <c r="A460">
        <v>72913</v>
      </c>
      <c r="B460" s="2">
        <v>3104.58</v>
      </c>
      <c r="C460" s="99">
        <v>5315.76</v>
      </c>
      <c r="D460" s="2">
        <v>0</v>
      </c>
      <c r="E460" s="2">
        <v>0</v>
      </c>
      <c r="F460" s="2">
        <v>0</v>
      </c>
      <c r="G460" s="2">
        <v>0</v>
      </c>
      <c r="H460" s="2">
        <v>0</v>
      </c>
      <c r="I460" s="2">
        <v>0</v>
      </c>
      <c r="J460" s="100">
        <f t="shared" si="37"/>
        <v>5315.76</v>
      </c>
      <c r="K460" s="2">
        <v>4734.76</v>
      </c>
      <c r="L460" s="3">
        <f t="shared" si="38"/>
        <v>581</v>
      </c>
      <c r="M460" s="101">
        <f t="shared" si="39"/>
        <v>0.10929763570966333</v>
      </c>
      <c r="O460" s="2">
        <v>0</v>
      </c>
      <c r="P460" s="3">
        <f t="shared" si="40"/>
        <v>-5315.76</v>
      </c>
    </row>
    <row r="461" spans="1:16" x14ac:dyDescent="0.35">
      <c r="A461">
        <v>73001</v>
      </c>
      <c r="B461" s="2">
        <v>254369.13</v>
      </c>
      <c r="C461" s="99">
        <v>408429.28</v>
      </c>
      <c r="D461" s="2">
        <v>4252.12</v>
      </c>
      <c r="E461" s="2">
        <v>43141.58</v>
      </c>
      <c r="F461" s="2">
        <v>73868.41</v>
      </c>
      <c r="G461" s="2">
        <v>719.02</v>
      </c>
      <c r="H461" s="2">
        <v>0</v>
      </c>
      <c r="I461" s="2">
        <v>0</v>
      </c>
      <c r="J461" s="100">
        <f t="shared" si="37"/>
        <v>487268.83</v>
      </c>
      <c r="K461" s="2">
        <v>425749.00999999995</v>
      </c>
      <c r="L461" s="3">
        <f t="shared" si="38"/>
        <v>61519.820000000065</v>
      </c>
      <c r="M461" s="101">
        <f t="shared" si="39"/>
        <v>0.12625437173972334</v>
      </c>
      <c r="O461" s="2">
        <v>28390.92</v>
      </c>
      <c r="P461" s="3">
        <f t="shared" si="40"/>
        <v>-458877.91000000003</v>
      </c>
    </row>
    <row r="462" spans="1:16" x14ac:dyDescent="0.35">
      <c r="A462">
        <v>73002</v>
      </c>
      <c r="B462" s="2">
        <v>671391.69</v>
      </c>
      <c r="C462" s="99">
        <v>1073900.51</v>
      </c>
      <c r="D462" s="2">
        <v>11189.92</v>
      </c>
      <c r="E462" s="2">
        <v>51571.11</v>
      </c>
      <c r="F462" s="2">
        <v>88301.2</v>
      </c>
      <c r="G462" s="2">
        <v>859.55</v>
      </c>
      <c r="H462" s="2">
        <v>0</v>
      </c>
      <c r="I462" s="2">
        <v>0</v>
      </c>
      <c r="J462" s="100">
        <f t="shared" si="37"/>
        <v>1174251.18</v>
      </c>
      <c r="K462" s="2">
        <v>1077426.44</v>
      </c>
      <c r="L462" s="3">
        <f t="shared" si="38"/>
        <v>96824.739999999991</v>
      </c>
      <c r="M462" s="101">
        <f t="shared" si="39"/>
        <v>8.2456583096642069E-2</v>
      </c>
      <c r="O462" s="2">
        <v>75673.61</v>
      </c>
      <c r="P462" s="3">
        <f t="shared" si="40"/>
        <v>-1098577.5699999998</v>
      </c>
    </row>
    <row r="463" spans="1:16" x14ac:dyDescent="0.35">
      <c r="A463">
        <v>73003</v>
      </c>
      <c r="B463" s="2">
        <v>388132.21</v>
      </c>
      <c r="C463" s="99">
        <v>664567.31999999995</v>
      </c>
      <c r="D463" s="2">
        <v>6468.79</v>
      </c>
      <c r="E463" s="2">
        <v>3909.56</v>
      </c>
      <c r="F463" s="2">
        <v>6693.96</v>
      </c>
      <c r="G463" s="2">
        <v>65.17</v>
      </c>
      <c r="H463" s="2">
        <v>0</v>
      </c>
      <c r="I463" s="2">
        <v>0</v>
      </c>
      <c r="J463" s="100">
        <f t="shared" si="37"/>
        <v>677795.24</v>
      </c>
      <c r="K463" s="2">
        <v>610662.29999999993</v>
      </c>
      <c r="L463" s="3">
        <f t="shared" si="38"/>
        <v>67132.940000000061</v>
      </c>
      <c r="M463" s="101">
        <f t="shared" si="39"/>
        <v>9.9046048184109503E-2</v>
      </c>
      <c r="O463" s="2">
        <v>0</v>
      </c>
      <c r="P463" s="3">
        <f t="shared" si="40"/>
        <v>-677795.24</v>
      </c>
    </row>
    <row r="464" spans="1:16" x14ac:dyDescent="0.35">
      <c r="A464">
        <v>73004</v>
      </c>
      <c r="B464" s="2">
        <v>41889.42</v>
      </c>
      <c r="C464" s="99">
        <v>71724.08</v>
      </c>
      <c r="D464" s="2">
        <v>698.12</v>
      </c>
      <c r="E464" s="2">
        <v>0</v>
      </c>
      <c r="F464" s="2">
        <v>0</v>
      </c>
      <c r="G464" s="2">
        <v>0</v>
      </c>
      <c r="H464" s="2">
        <v>0</v>
      </c>
      <c r="I464" s="2">
        <v>0</v>
      </c>
      <c r="J464" s="100">
        <f t="shared" si="37"/>
        <v>72422.2</v>
      </c>
      <c r="K464" s="2">
        <v>66033.08</v>
      </c>
      <c r="L464" s="3">
        <f t="shared" si="38"/>
        <v>6389.1199999999953</v>
      </c>
      <c r="M464" s="101">
        <f t="shared" si="39"/>
        <v>8.8220462786272658E-2</v>
      </c>
      <c r="O464" s="2">
        <v>0</v>
      </c>
      <c r="P464" s="3">
        <f t="shared" si="40"/>
        <v>-72422.2</v>
      </c>
    </row>
    <row r="465" spans="1:16" x14ac:dyDescent="0.35">
      <c r="A465">
        <v>73005</v>
      </c>
      <c r="B465" s="2">
        <v>10019.4</v>
      </c>
      <c r="C465" s="99">
        <v>15706.21</v>
      </c>
      <c r="D465" s="2">
        <v>166.99</v>
      </c>
      <c r="E465" s="2">
        <v>393.75</v>
      </c>
      <c r="F465" s="2">
        <v>674.17</v>
      </c>
      <c r="G465" s="2">
        <v>6.58</v>
      </c>
      <c r="H465" s="2">
        <v>0</v>
      </c>
      <c r="I465" s="2">
        <v>0</v>
      </c>
      <c r="J465" s="100">
        <f t="shared" si="37"/>
        <v>16553.95</v>
      </c>
      <c r="K465" s="2">
        <v>19274.21</v>
      </c>
      <c r="L465" s="3">
        <f t="shared" si="38"/>
        <v>-2720.2599999999984</v>
      </c>
      <c r="M465" s="101">
        <f t="shared" si="39"/>
        <v>-0.16432694311629539</v>
      </c>
      <c r="O465" s="2">
        <v>1449.04</v>
      </c>
      <c r="P465" s="3">
        <f t="shared" si="40"/>
        <v>-15104.91</v>
      </c>
    </row>
    <row r="466" spans="1:16" x14ac:dyDescent="0.35">
      <c r="A466">
        <v>73006</v>
      </c>
      <c r="B466" s="2">
        <v>561826.99</v>
      </c>
      <c r="C466" s="99">
        <v>907036.07</v>
      </c>
      <c r="D466" s="2">
        <v>9363.25</v>
      </c>
      <c r="E466" s="2">
        <v>31847.82</v>
      </c>
      <c r="F466" s="2">
        <v>54530.55</v>
      </c>
      <c r="G466" s="2">
        <v>530.74</v>
      </c>
      <c r="H466" s="2">
        <v>0</v>
      </c>
      <c r="I466" s="2">
        <v>0</v>
      </c>
      <c r="J466" s="100">
        <f t="shared" si="37"/>
        <v>971460.61</v>
      </c>
      <c r="K466" s="2">
        <v>847449.25000000012</v>
      </c>
      <c r="L466" s="3">
        <f t="shared" si="38"/>
        <v>124011.35999999987</v>
      </c>
      <c r="M466" s="101">
        <f t="shared" si="39"/>
        <v>0.12765454278171903</v>
      </c>
      <c r="O466" s="2">
        <v>54889.31</v>
      </c>
      <c r="P466" s="3">
        <f t="shared" si="40"/>
        <v>-916571.3</v>
      </c>
    </row>
    <row r="467" spans="1:16" x14ac:dyDescent="0.35">
      <c r="A467">
        <v>73010</v>
      </c>
      <c r="B467" s="2">
        <v>178709.78</v>
      </c>
      <c r="C467" s="99">
        <v>305989.71000000002</v>
      </c>
      <c r="D467" s="2">
        <v>2978.51</v>
      </c>
      <c r="E467" s="2">
        <v>892.84</v>
      </c>
      <c r="F467" s="2">
        <v>1528.92</v>
      </c>
      <c r="G467" s="2">
        <v>14.88</v>
      </c>
      <c r="H467" s="2">
        <v>0</v>
      </c>
      <c r="I467" s="2">
        <v>0</v>
      </c>
      <c r="J467" s="100">
        <f t="shared" si="37"/>
        <v>310512.02</v>
      </c>
      <c r="K467" s="2">
        <v>273176.61</v>
      </c>
      <c r="L467" s="3">
        <f t="shared" si="38"/>
        <v>37335.410000000033</v>
      </c>
      <c r="M467" s="101">
        <f t="shared" si="39"/>
        <v>0.12023821171238405</v>
      </c>
      <c r="O467" s="2">
        <v>0</v>
      </c>
      <c r="P467" s="3">
        <f t="shared" si="40"/>
        <v>-310512.02</v>
      </c>
    </row>
    <row r="468" spans="1:16" x14ac:dyDescent="0.35">
      <c r="A468">
        <v>73013</v>
      </c>
      <c r="B468" s="2">
        <v>20703.669999999998</v>
      </c>
      <c r="C468" s="99">
        <v>35449.17</v>
      </c>
      <c r="D468" s="2">
        <v>345.06</v>
      </c>
      <c r="E468" s="2">
        <v>0</v>
      </c>
      <c r="F468" s="2">
        <v>0</v>
      </c>
      <c r="G468" s="2">
        <v>0</v>
      </c>
      <c r="H468" s="2">
        <v>0</v>
      </c>
      <c r="I468" s="2">
        <v>0</v>
      </c>
      <c r="J468" s="100">
        <f t="shared" si="37"/>
        <v>35794.229999999996</v>
      </c>
      <c r="K468" s="2">
        <v>31838.959999999999</v>
      </c>
      <c r="L468" s="3">
        <f t="shared" si="38"/>
        <v>3955.2699999999968</v>
      </c>
      <c r="M468" s="101">
        <f t="shared" si="39"/>
        <v>0.11050021190566181</v>
      </c>
      <c r="O468" s="2">
        <v>0</v>
      </c>
      <c r="P468" s="3">
        <f t="shared" si="40"/>
        <v>-35794.229999999996</v>
      </c>
    </row>
    <row r="469" spans="1:16" x14ac:dyDescent="0.35">
      <c r="A469">
        <v>73101</v>
      </c>
      <c r="B469" s="2">
        <v>289597.52</v>
      </c>
      <c r="C469" s="99">
        <v>458983.32</v>
      </c>
      <c r="D469" s="2">
        <v>4826.67</v>
      </c>
      <c r="E469" s="2">
        <v>52694.5</v>
      </c>
      <c r="F469" s="2">
        <v>90224.77</v>
      </c>
      <c r="G469" s="2">
        <v>878.24</v>
      </c>
      <c r="H469" s="2">
        <v>0</v>
      </c>
      <c r="I469" s="2">
        <v>0</v>
      </c>
      <c r="J469" s="100">
        <f t="shared" si="37"/>
        <v>554913</v>
      </c>
      <c r="K469" s="2">
        <v>512298.57</v>
      </c>
      <c r="L469" s="3">
        <f t="shared" si="38"/>
        <v>42614.429999999993</v>
      </c>
      <c r="M469" s="101">
        <f t="shared" si="39"/>
        <v>7.6794794859734755E-2</v>
      </c>
      <c r="O469" s="2">
        <v>36908.93</v>
      </c>
      <c r="P469" s="3">
        <f t="shared" si="40"/>
        <v>-518004.07</v>
      </c>
    </row>
    <row r="470" spans="1:16" x14ac:dyDescent="0.35">
      <c r="A470">
        <v>73102</v>
      </c>
      <c r="B470" s="2">
        <v>87020.09</v>
      </c>
      <c r="C470" s="99">
        <v>136923.69</v>
      </c>
      <c r="D470" s="2">
        <v>1450.34</v>
      </c>
      <c r="E470" s="2">
        <v>23777.83</v>
      </c>
      <c r="F470" s="2">
        <v>40712.78</v>
      </c>
      <c r="G470" s="2">
        <v>396.32</v>
      </c>
      <c r="H470" s="2">
        <v>0</v>
      </c>
      <c r="I470" s="2">
        <v>0</v>
      </c>
      <c r="J470" s="100">
        <f t="shared" si="37"/>
        <v>179483.13</v>
      </c>
      <c r="K470" s="2">
        <v>157107.38</v>
      </c>
      <c r="L470" s="3">
        <f t="shared" si="38"/>
        <v>22375.75</v>
      </c>
      <c r="M470" s="101">
        <f t="shared" si="39"/>
        <v>0.12466770553867652</v>
      </c>
      <c r="O470" s="2">
        <v>12073.65</v>
      </c>
      <c r="P470" s="3">
        <f t="shared" si="40"/>
        <v>-167409.48000000001</v>
      </c>
    </row>
    <row r="471" spans="1:16" x14ac:dyDescent="0.35">
      <c r="A471">
        <v>73105</v>
      </c>
      <c r="B471" s="2">
        <v>299267.15000000002</v>
      </c>
      <c r="C471" s="99">
        <v>484003.87</v>
      </c>
      <c r="D471" s="2">
        <v>4987.66</v>
      </c>
      <c r="E471" s="2">
        <v>10665.08</v>
      </c>
      <c r="F471" s="2">
        <v>18261.18</v>
      </c>
      <c r="G471" s="2">
        <v>177.75</v>
      </c>
      <c r="H471" s="2">
        <v>0</v>
      </c>
      <c r="I471" s="2">
        <v>0</v>
      </c>
      <c r="J471" s="100">
        <f t="shared" si="37"/>
        <v>507430.45999999996</v>
      </c>
      <c r="K471" s="2">
        <v>439966.48</v>
      </c>
      <c r="L471" s="3">
        <f t="shared" si="38"/>
        <v>67463.979999999981</v>
      </c>
      <c r="M471" s="101">
        <f t="shared" si="39"/>
        <v>0.13295216846067928</v>
      </c>
      <c r="O471" s="2">
        <v>28407.88</v>
      </c>
      <c r="P471" s="3">
        <f t="shared" si="40"/>
        <v>-479022.57999999996</v>
      </c>
    </row>
    <row r="472" spans="1:16" x14ac:dyDescent="0.35">
      <c r="A472">
        <v>73201</v>
      </c>
      <c r="B472" s="2">
        <v>3706611.87</v>
      </c>
      <c r="C472" s="99">
        <v>5978138.8300000001</v>
      </c>
      <c r="D472" s="2">
        <v>61777.17</v>
      </c>
      <c r="E472" s="2">
        <v>87568.21</v>
      </c>
      <c r="F472" s="2">
        <v>149935.81</v>
      </c>
      <c r="G472" s="2">
        <v>1459.47</v>
      </c>
      <c r="H472" s="2">
        <v>0</v>
      </c>
      <c r="I472" s="2">
        <v>0</v>
      </c>
      <c r="J472" s="100">
        <f t="shared" si="37"/>
        <v>6191311.2799999993</v>
      </c>
      <c r="K472" s="2">
        <v>5540165.4000000004</v>
      </c>
      <c r="L472" s="3">
        <f t="shared" si="38"/>
        <v>651145.87999999896</v>
      </c>
      <c r="M472" s="101">
        <f t="shared" si="39"/>
        <v>0.10517091623278858</v>
      </c>
      <c r="O472" s="2">
        <v>368403.12</v>
      </c>
      <c r="P472" s="3">
        <f t="shared" si="40"/>
        <v>-5822908.1599999992</v>
      </c>
    </row>
    <row r="473" spans="1:16" x14ac:dyDescent="0.35">
      <c r="A473">
        <v>73202</v>
      </c>
      <c r="B473" s="2">
        <v>583522.18000000005</v>
      </c>
      <c r="C473" s="99">
        <v>943598.38</v>
      </c>
      <c r="D473" s="2">
        <v>9725.51</v>
      </c>
      <c r="E473" s="2">
        <v>16173.88</v>
      </c>
      <c r="F473" s="2">
        <v>27693.4</v>
      </c>
      <c r="G473" s="2">
        <v>269.56</v>
      </c>
      <c r="H473" s="2">
        <v>0</v>
      </c>
      <c r="I473" s="2">
        <v>0</v>
      </c>
      <c r="J473" s="100">
        <f t="shared" si="37"/>
        <v>981286.85000000009</v>
      </c>
      <c r="K473" s="2">
        <v>851859.33</v>
      </c>
      <c r="L473" s="3">
        <f t="shared" si="38"/>
        <v>129427.52000000014</v>
      </c>
      <c r="M473" s="101">
        <f t="shared" si="39"/>
        <v>0.13189570409508711</v>
      </c>
      <c r="O473" s="2">
        <v>55521.2</v>
      </c>
      <c r="P473" s="3">
        <f t="shared" si="40"/>
        <v>-925765.65000000014</v>
      </c>
    </row>
    <row r="474" spans="1:16" x14ac:dyDescent="0.35">
      <c r="A474">
        <v>73203</v>
      </c>
      <c r="B474" s="2">
        <v>589039.03</v>
      </c>
      <c r="C474" s="99">
        <v>943458.64</v>
      </c>
      <c r="D474" s="2">
        <v>9817.33</v>
      </c>
      <c r="E474" s="2">
        <v>49778.34</v>
      </c>
      <c r="F474" s="2">
        <v>85232.12</v>
      </c>
      <c r="G474" s="2">
        <v>829.62</v>
      </c>
      <c r="H474" s="2">
        <v>0</v>
      </c>
      <c r="I474" s="2">
        <v>0</v>
      </c>
      <c r="J474" s="100">
        <f t="shared" si="37"/>
        <v>1039337.7100000001</v>
      </c>
      <c r="K474" s="2">
        <v>930603.85000000009</v>
      </c>
      <c r="L474" s="3">
        <f t="shared" si="38"/>
        <v>108733.85999999999</v>
      </c>
      <c r="M474" s="101">
        <f t="shared" si="39"/>
        <v>0.10461841127654262</v>
      </c>
      <c r="O474" s="2">
        <v>65106.53</v>
      </c>
      <c r="P474" s="3">
        <f t="shared" si="40"/>
        <v>-974231.18</v>
      </c>
    </row>
    <row r="475" spans="1:16" x14ac:dyDescent="0.35">
      <c r="A475">
        <v>73204</v>
      </c>
      <c r="B475" s="2">
        <v>33805558.880000003</v>
      </c>
      <c r="C475" s="99">
        <v>57882574.909999996</v>
      </c>
      <c r="D475" s="2">
        <v>563393.75</v>
      </c>
      <c r="E475" s="2">
        <v>597100.62</v>
      </c>
      <c r="F475" s="2">
        <v>1022369.11</v>
      </c>
      <c r="G475" s="2">
        <v>9951.6200000000008</v>
      </c>
      <c r="H475" s="2">
        <v>0</v>
      </c>
      <c r="I475" s="2">
        <v>0</v>
      </c>
      <c r="J475" s="100">
        <f t="shared" si="37"/>
        <v>59478289.389999993</v>
      </c>
      <c r="K475" s="2">
        <v>51626420.349999994</v>
      </c>
      <c r="L475" s="3">
        <f t="shared" si="38"/>
        <v>7851869.0399999991</v>
      </c>
      <c r="M475" s="101">
        <f t="shared" si="39"/>
        <v>0.13201235476890033</v>
      </c>
      <c r="O475" s="2">
        <v>0</v>
      </c>
      <c r="P475" s="3">
        <f t="shared" si="40"/>
        <v>-59478289.389999993</v>
      </c>
    </row>
    <row r="476" spans="1:16" x14ac:dyDescent="0.35">
      <c r="A476">
        <v>73205</v>
      </c>
      <c r="B476" s="2">
        <v>606348.05000000005</v>
      </c>
      <c r="C476" s="99">
        <v>985617.23</v>
      </c>
      <c r="D476" s="2">
        <v>10105.9</v>
      </c>
      <c r="E476" s="2">
        <v>14991.67</v>
      </c>
      <c r="F476" s="2">
        <v>25669.24</v>
      </c>
      <c r="G476" s="2">
        <v>249.86</v>
      </c>
      <c r="H476" s="2">
        <v>0</v>
      </c>
      <c r="I476" s="2">
        <v>0</v>
      </c>
      <c r="J476" s="100">
        <f t="shared" si="37"/>
        <v>1021642.23</v>
      </c>
      <c r="K476" s="2">
        <v>882193.52999999991</v>
      </c>
      <c r="L476" s="3">
        <f t="shared" si="38"/>
        <v>139448.70000000007</v>
      </c>
      <c r="M476" s="101">
        <f t="shared" si="39"/>
        <v>0.13649465136146544</v>
      </c>
      <c r="O476" s="2">
        <v>52584.28</v>
      </c>
      <c r="P476" s="3">
        <f t="shared" si="40"/>
        <v>-969057.95</v>
      </c>
    </row>
    <row r="477" spans="1:16" x14ac:dyDescent="0.35">
      <c r="A477">
        <v>73206</v>
      </c>
      <c r="B477" s="2">
        <v>118230.88</v>
      </c>
      <c r="C477" s="99">
        <v>189539.25</v>
      </c>
      <c r="D477" s="2">
        <v>1970.46</v>
      </c>
      <c r="E477" s="2">
        <v>16408.84</v>
      </c>
      <c r="F477" s="2">
        <v>28095.29</v>
      </c>
      <c r="G477" s="2">
        <v>273.47000000000003</v>
      </c>
      <c r="H477" s="2">
        <v>0</v>
      </c>
      <c r="I477" s="2">
        <v>0</v>
      </c>
      <c r="J477" s="100">
        <f t="shared" si="37"/>
        <v>219878.47</v>
      </c>
      <c r="K477" s="2">
        <v>192942.4</v>
      </c>
      <c r="L477" s="3">
        <f t="shared" si="38"/>
        <v>26936.070000000007</v>
      </c>
      <c r="M477" s="101">
        <f t="shared" si="39"/>
        <v>0.12250435433719366</v>
      </c>
      <c r="O477" s="2">
        <v>12897.54</v>
      </c>
      <c r="P477" s="3">
        <f t="shared" si="40"/>
        <v>-206980.93</v>
      </c>
    </row>
    <row r="478" spans="1:16" x14ac:dyDescent="0.35">
      <c r="A478">
        <v>73207</v>
      </c>
      <c r="B478" s="2">
        <v>346058.51</v>
      </c>
      <c r="C478" s="99">
        <v>592528.84</v>
      </c>
      <c r="D478" s="2">
        <v>5767.74</v>
      </c>
      <c r="E478" s="2">
        <v>43814.06</v>
      </c>
      <c r="F478" s="2">
        <v>75019.59</v>
      </c>
      <c r="G478" s="2">
        <v>730.28</v>
      </c>
      <c r="H478" s="2">
        <v>0</v>
      </c>
      <c r="I478" s="2">
        <v>0</v>
      </c>
      <c r="J478" s="100">
        <f t="shared" si="37"/>
        <v>674046.45</v>
      </c>
      <c r="K478" s="2">
        <v>614280.01</v>
      </c>
      <c r="L478" s="3">
        <f t="shared" si="38"/>
        <v>59766.439999999944</v>
      </c>
      <c r="M478" s="101">
        <f t="shared" si="39"/>
        <v>8.8668132589378598E-2</v>
      </c>
      <c r="O478" s="2">
        <v>0</v>
      </c>
      <c r="P478" s="3">
        <f t="shared" si="40"/>
        <v>-674046.45</v>
      </c>
    </row>
    <row r="479" spans="1:16" x14ac:dyDescent="0.35">
      <c r="A479">
        <v>73208</v>
      </c>
      <c r="B479" s="2">
        <v>348583.67</v>
      </c>
      <c r="C479" s="99">
        <v>596778.35</v>
      </c>
      <c r="D479" s="2">
        <v>5808.85</v>
      </c>
      <c r="E479" s="2">
        <v>4647.0600000000004</v>
      </c>
      <c r="F479" s="2">
        <v>7948.78</v>
      </c>
      <c r="G479" s="2">
        <v>77.44</v>
      </c>
      <c r="H479" s="2">
        <v>0</v>
      </c>
      <c r="I479" s="2">
        <v>0</v>
      </c>
      <c r="J479" s="100">
        <f t="shared" si="37"/>
        <v>610613.41999999993</v>
      </c>
      <c r="K479" s="2">
        <v>569566.15</v>
      </c>
      <c r="L479" s="3">
        <f t="shared" si="38"/>
        <v>41047.269999999902</v>
      </c>
      <c r="M479" s="101">
        <f t="shared" si="39"/>
        <v>6.7223006661071921E-2</v>
      </c>
      <c r="O479" s="2">
        <v>0</v>
      </c>
      <c r="P479" s="3">
        <f t="shared" si="40"/>
        <v>-610613.41999999993</v>
      </c>
    </row>
    <row r="480" spans="1:16" x14ac:dyDescent="0.35">
      <c r="A480">
        <v>73209</v>
      </c>
      <c r="B480" s="2">
        <v>18570.21</v>
      </c>
      <c r="C480" s="99">
        <v>30003.1</v>
      </c>
      <c r="D480" s="2">
        <v>309.52</v>
      </c>
      <c r="E480" s="2">
        <v>327.51</v>
      </c>
      <c r="F480" s="2">
        <v>560.77</v>
      </c>
      <c r="G480" s="2">
        <v>5.46</v>
      </c>
      <c r="H480" s="2">
        <v>0</v>
      </c>
      <c r="I480" s="2">
        <v>0</v>
      </c>
      <c r="J480" s="100">
        <f t="shared" si="37"/>
        <v>30878.85</v>
      </c>
      <c r="K480" s="2">
        <v>40088.61</v>
      </c>
      <c r="L480" s="3">
        <f t="shared" si="38"/>
        <v>-9209.760000000002</v>
      </c>
      <c r="M480" s="101">
        <f t="shared" si="39"/>
        <v>-0.29825463059667062</v>
      </c>
      <c r="O480" s="2">
        <v>1793.2</v>
      </c>
      <c r="P480" s="3">
        <f t="shared" si="40"/>
        <v>-29085.649999999998</v>
      </c>
    </row>
    <row r="481" spans="1:16" x14ac:dyDescent="0.35">
      <c r="A481">
        <v>73212</v>
      </c>
      <c r="B481" s="2">
        <v>7428.55</v>
      </c>
      <c r="C481" s="99">
        <v>11958.21</v>
      </c>
      <c r="D481" s="2">
        <v>123.81</v>
      </c>
      <c r="E481" s="2">
        <v>0</v>
      </c>
      <c r="F481" s="2">
        <v>0</v>
      </c>
      <c r="G481" s="2">
        <v>0</v>
      </c>
      <c r="H481" s="2">
        <v>0</v>
      </c>
      <c r="I481" s="2">
        <v>0</v>
      </c>
      <c r="J481" s="100">
        <f t="shared" si="37"/>
        <v>12082.019999999999</v>
      </c>
      <c r="K481" s="2">
        <v>10737.74</v>
      </c>
      <c r="L481" s="3">
        <f t="shared" si="38"/>
        <v>1344.2799999999988</v>
      </c>
      <c r="M481" s="101">
        <f t="shared" si="39"/>
        <v>0.11126285174167888</v>
      </c>
      <c r="O481" s="2">
        <v>761.34</v>
      </c>
      <c r="P481" s="3">
        <f t="shared" si="40"/>
        <v>-11320.679999999998</v>
      </c>
    </row>
    <row r="482" spans="1:16" x14ac:dyDescent="0.35">
      <c r="A482">
        <v>73213</v>
      </c>
      <c r="B482" s="2">
        <v>2442.58</v>
      </c>
      <c r="C482" s="99">
        <v>3856.02</v>
      </c>
      <c r="D482" s="2">
        <v>40.729999999999997</v>
      </c>
      <c r="E482" s="2">
        <v>0</v>
      </c>
      <c r="F482" s="2">
        <v>0</v>
      </c>
      <c r="G482" s="2">
        <v>0</v>
      </c>
      <c r="H482" s="2">
        <v>0</v>
      </c>
      <c r="I482" s="2">
        <v>0</v>
      </c>
      <c r="J482" s="100">
        <f t="shared" si="37"/>
        <v>3896.75</v>
      </c>
      <c r="K482" s="2">
        <v>3863.19</v>
      </c>
      <c r="L482" s="3">
        <f t="shared" si="38"/>
        <v>33.559999999999945</v>
      </c>
      <c r="M482" s="101">
        <f t="shared" si="39"/>
        <v>8.6123051260665797E-3</v>
      </c>
      <c r="O482" s="2">
        <v>326.22000000000003</v>
      </c>
      <c r="P482" s="3">
        <f t="shared" si="40"/>
        <v>-3570.5299999999997</v>
      </c>
    </row>
    <row r="483" spans="1:16" x14ac:dyDescent="0.35">
      <c r="A483">
        <v>73215</v>
      </c>
      <c r="B483" s="2">
        <v>12887.72</v>
      </c>
      <c r="C483" s="99">
        <v>19378.93</v>
      </c>
      <c r="D483" s="2">
        <v>214.8</v>
      </c>
      <c r="E483" s="2">
        <v>283.5</v>
      </c>
      <c r="F483" s="2">
        <v>485.42</v>
      </c>
      <c r="G483" s="2">
        <v>4.7300000000000004</v>
      </c>
      <c r="H483" s="2">
        <v>0</v>
      </c>
      <c r="I483" s="2">
        <v>0</v>
      </c>
      <c r="J483" s="100">
        <f t="shared" si="37"/>
        <v>20083.879999999997</v>
      </c>
      <c r="K483" s="2">
        <v>59579.57</v>
      </c>
      <c r="L483" s="3">
        <f t="shared" si="38"/>
        <v>-39495.69</v>
      </c>
      <c r="M483" s="101">
        <f t="shared" si="39"/>
        <v>-1.9665368444742752</v>
      </c>
      <c r="O483" s="2">
        <v>2687.81</v>
      </c>
      <c r="P483" s="3">
        <f t="shared" si="40"/>
        <v>-17396.069999999996</v>
      </c>
    </row>
    <row r="484" spans="1:16" x14ac:dyDescent="0.35">
      <c r="A484">
        <v>73216</v>
      </c>
      <c r="B484" s="2">
        <v>90306.65</v>
      </c>
      <c r="C484" s="99">
        <v>147786.26999999999</v>
      </c>
      <c r="D484" s="2">
        <v>1505.16</v>
      </c>
      <c r="E484" s="2">
        <v>450</v>
      </c>
      <c r="F484" s="2">
        <v>770.5</v>
      </c>
      <c r="G484" s="2">
        <v>7.5</v>
      </c>
      <c r="H484" s="2">
        <v>0</v>
      </c>
      <c r="I484" s="2">
        <v>0</v>
      </c>
      <c r="J484" s="100">
        <f t="shared" si="37"/>
        <v>150069.43</v>
      </c>
      <c r="K484" s="2">
        <v>137548.60999999999</v>
      </c>
      <c r="L484" s="3">
        <f t="shared" si="38"/>
        <v>12520.820000000007</v>
      </c>
      <c r="M484" s="101">
        <f t="shared" si="39"/>
        <v>8.343351474047718E-2</v>
      </c>
      <c r="O484" s="2">
        <v>6838.58</v>
      </c>
      <c r="P484" s="3">
        <f t="shared" si="40"/>
        <v>-143230.85</v>
      </c>
    </row>
    <row r="485" spans="1:16" x14ac:dyDescent="0.35">
      <c r="A485">
        <v>73217</v>
      </c>
      <c r="B485" s="2">
        <v>88064.99</v>
      </c>
      <c r="C485" s="99">
        <v>142350.75</v>
      </c>
      <c r="D485" s="2">
        <v>1467.74</v>
      </c>
      <c r="E485" s="2">
        <v>1008.04</v>
      </c>
      <c r="F485" s="2">
        <v>1725.93</v>
      </c>
      <c r="G485" s="2">
        <v>16.8</v>
      </c>
      <c r="H485" s="2">
        <v>0</v>
      </c>
      <c r="I485" s="2">
        <v>0</v>
      </c>
      <c r="J485" s="100">
        <f t="shared" si="37"/>
        <v>145561.21999999997</v>
      </c>
      <c r="K485" s="2">
        <v>127219.81</v>
      </c>
      <c r="L485" s="3">
        <f t="shared" si="38"/>
        <v>18341.409999999974</v>
      </c>
      <c r="M485" s="101">
        <f t="shared" si="39"/>
        <v>0.12600478341690169</v>
      </c>
      <c r="O485" s="2">
        <v>8435.76</v>
      </c>
      <c r="P485" s="3">
        <f t="shared" si="40"/>
        <v>-137125.45999999996</v>
      </c>
    </row>
    <row r="486" spans="1:16" x14ac:dyDescent="0.35">
      <c r="A486">
        <v>73218</v>
      </c>
      <c r="B486" s="2">
        <v>9436.7999999999993</v>
      </c>
      <c r="C486" s="99">
        <v>16157.41</v>
      </c>
      <c r="D486" s="2">
        <v>157.27000000000001</v>
      </c>
      <c r="E486" s="2">
        <v>5560.87</v>
      </c>
      <c r="F486" s="2">
        <v>9521.1</v>
      </c>
      <c r="G486" s="2">
        <v>92.68</v>
      </c>
      <c r="H486" s="2">
        <v>0</v>
      </c>
      <c r="I486" s="2">
        <v>0</v>
      </c>
      <c r="J486" s="100">
        <f t="shared" si="37"/>
        <v>25928.460000000003</v>
      </c>
      <c r="K486" s="2">
        <v>24262.11</v>
      </c>
      <c r="L486" s="3">
        <f t="shared" si="38"/>
        <v>1666.3500000000022</v>
      </c>
      <c r="M486" s="101">
        <f t="shared" si="39"/>
        <v>6.4267218338459053E-2</v>
      </c>
      <c r="O486" s="2">
        <v>0</v>
      </c>
      <c r="P486" s="3">
        <f t="shared" si="40"/>
        <v>-25928.460000000003</v>
      </c>
    </row>
    <row r="487" spans="1:16" x14ac:dyDescent="0.35">
      <c r="A487">
        <v>73219</v>
      </c>
      <c r="B487" s="2">
        <v>26666.66</v>
      </c>
      <c r="C487" s="99">
        <v>45658.93</v>
      </c>
      <c r="D487" s="2">
        <v>444.42</v>
      </c>
      <c r="E487" s="2">
        <v>0</v>
      </c>
      <c r="F487" s="2">
        <v>0</v>
      </c>
      <c r="G487" s="2">
        <v>0</v>
      </c>
      <c r="H487" s="2">
        <v>0</v>
      </c>
      <c r="I487" s="2">
        <v>0</v>
      </c>
      <c r="J487" s="100">
        <f t="shared" si="37"/>
        <v>46103.35</v>
      </c>
      <c r="K487" s="2">
        <v>43980.9</v>
      </c>
      <c r="L487" s="3">
        <f t="shared" si="38"/>
        <v>2122.4499999999971</v>
      </c>
      <c r="M487" s="101">
        <f t="shared" si="39"/>
        <v>4.6036784745576993E-2</v>
      </c>
      <c r="O487" s="2">
        <v>0</v>
      </c>
      <c r="P487" s="3">
        <f t="shared" si="40"/>
        <v>-46103.35</v>
      </c>
    </row>
    <row r="488" spans="1:16" x14ac:dyDescent="0.35">
      <c r="A488">
        <v>73222</v>
      </c>
      <c r="B488" s="2">
        <v>180608.13</v>
      </c>
      <c r="C488" s="99">
        <v>309241.38</v>
      </c>
      <c r="D488" s="2">
        <v>3010.12</v>
      </c>
      <c r="E488" s="2">
        <v>0</v>
      </c>
      <c r="F488" s="2">
        <v>0</v>
      </c>
      <c r="G488" s="2">
        <v>0</v>
      </c>
      <c r="H488" s="2">
        <v>0</v>
      </c>
      <c r="I488" s="2">
        <v>0</v>
      </c>
      <c r="J488" s="100">
        <f t="shared" si="37"/>
        <v>312251.5</v>
      </c>
      <c r="K488" s="2">
        <v>263742.02</v>
      </c>
      <c r="L488" s="3">
        <f t="shared" si="38"/>
        <v>48509.479999999981</v>
      </c>
      <c r="M488" s="101">
        <f t="shared" si="39"/>
        <v>0.15535387340012771</v>
      </c>
      <c r="O488" s="2">
        <v>0</v>
      </c>
      <c r="P488" s="3">
        <f t="shared" si="40"/>
        <v>-312251.5</v>
      </c>
    </row>
    <row r="489" spans="1:16" x14ac:dyDescent="0.35">
      <c r="A489">
        <v>73223</v>
      </c>
      <c r="B489" s="2">
        <v>10222.44</v>
      </c>
      <c r="C489" s="99">
        <v>16604.23</v>
      </c>
      <c r="D489" s="2">
        <v>170.34</v>
      </c>
      <c r="E489" s="2">
        <v>27</v>
      </c>
      <c r="F489" s="2">
        <v>46.24</v>
      </c>
      <c r="G489" s="2">
        <v>0.44</v>
      </c>
      <c r="H489" s="2">
        <v>0</v>
      </c>
      <c r="I489" s="2">
        <v>0</v>
      </c>
      <c r="J489" s="100">
        <f t="shared" si="37"/>
        <v>16821.25</v>
      </c>
      <c r="K489" s="2">
        <v>14317.150000000001</v>
      </c>
      <c r="L489" s="3">
        <f t="shared" si="38"/>
        <v>2504.0999999999985</v>
      </c>
      <c r="M489" s="101">
        <f t="shared" si="39"/>
        <v>0.1488652745782863</v>
      </c>
      <c r="O489" s="2">
        <v>898.76</v>
      </c>
      <c r="P489" s="3">
        <f t="shared" ref="P489:P512" si="41">O489-J489</f>
        <v>-15922.49</v>
      </c>
    </row>
    <row r="490" spans="1:16" x14ac:dyDescent="0.35">
      <c r="A490">
        <v>73224</v>
      </c>
      <c r="B490" s="2">
        <v>212279.13</v>
      </c>
      <c r="C490" s="99">
        <v>308072.38</v>
      </c>
      <c r="D490" s="2">
        <v>3538.03</v>
      </c>
      <c r="E490" s="2">
        <v>372.46</v>
      </c>
      <c r="F490" s="2">
        <v>637.72</v>
      </c>
      <c r="G490" s="2">
        <v>6.21</v>
      </c>
      <c r="H490" s="2">
        <v>0</v>
      </c>
      <c r="I490" s="2">
        <v>0</v>
      </c>
      <c r="J490" s="100">
        <f t="shared" si="37"/>
        <v>312254.34000000003</v>
      </c>
      <c r="K490" s="2">
        <v>556429.75999999989</v>
      </c>
      <c r="L490" s="3">
        <f t="shared" si="38"/>
        <v>-244175.41999999987</v>
      </c>
      <c r="M490" s="101">
        <f t="shared" si="39"/>
        <v>-0.78197606476822656</v>
      </c>
      <c r="O490" s="2">
        <v>55394.06</v>
      </c>
      <c r="P490" s="3">
        <f t="shared" si="41"/>
        <v>-256860.28000000003</v>
      </c>
    </row>
    <row r="491" spans="1:16" x14ac:dyDescent="0.35">
      <c r="A491">
        <v>73225</v>
      </c>
      <c r="B491" s="2">
        <v>1931.78</v>
      </c>
      <c r="C491" s="99">
        <v>3307.62</v>
      </c>
      <c r="D491" s="2">
        <v>32.200000000000003</v>
      </c>
      <c r="E491" s="2">
        <v>0</v>
      </c>
      <c r="F491" s="2">
        <v>0</v>
      </c>
      <c r="G491" s="2">
        <v>0</v>
      </c>
      <c r="H491" s="2">
        <v>0</v>
      </c>
      <c r="I491" s="2">
        <v>0</v>
      </c>
      <c r="J491" s="100">
        <f t="shared" si="37"/>
        <v>3339.8199999999997</v>
      </c>
      <c r="K491" s="2">
        <v>2923.42</v>
      </c>
      <c r="L491" s="3">
        <f t="shared" si="38"/>
        <v>416.39999999999964</v>
      </c>
      <c r="M491" s="101">
        <f t="shared" si="39"/>
        <v>0.12467737782275681</v>
      </c>
      <c r="O491" s="2">
        <v>0</v>
      </c>
      <c r="P491" s="3">
        <f t="shared" si="41"/>
        <v>-3339.8199999999997</v>
      </c>
    </row>
    <row r="492" spans="1:16" x14ac:dyDescent="0.35">
      <c r="A492">
        <v>73226</v>
      </c>
      <c r="B492" s="2">
        <v>6848.05</v>
      </c>
      <c r="C492" s="99">
        <v>11477.03</v>
      </c>
      <c r="D492" s="2">
        <v>0</v>
      </c>
      <c r="E492" s="2">
        <v>0</v>
      </c>
      <c r="F492" s="2">
        <v>0</v>
      </c>
      <c r="G492" s="2">
        <v>0</v>
      </c>
      <c r="H492" s="2">
        <v>0</v>
      </c>
      <c r="I492" s="2">
        <v>0</v>
      </c>
      <c r="J492" s="100">
        <f t="shared" si="37"/>
        <v>11477.03</v>
      </c>
      <c r="K492" s="2">
        <v>10409.06</v>
      </c>
      <c r="L492" s="3">
        <f t="shared" si="38"/>
        <v>1067.9700000000012</v>
      </c>
      <c r="M492" s="101">
        <f t="shared" si="39"/>
        <v>9.3052819414081958E-2</v>
      </c>
      <c r="O492" s="2">
        <v>248.56</v>
      </c>
      <c r="P492" s="3">
        <f t="shared" si="41"/>
        <v>-11228.470000000001</v>
      </c>
    </row>
    <row r="493" spans="1:16" x14ac:dyDescent="0.35">
      <c r="A493">
        <v>73227</v>
      </c>
      <c r="B493" s="2">
        <v>3113.16</v>
      </c>
      <c r="C493" s="99">
        <v>4831.2299999999996</v>
      </c>
      <c r="D493" s="2">
        <v>51.88</v>
      </c>
      <c r="E493" s="2">
        <v>1233.46</v>
      </c>
      <c r="F493" s="2">
        <v>2112.02</v>
      </c>
      <c r="G493" s="2">
        <v>20.56</v>
      </c>
      <c r="H493" s="2">
        <v>0</v>
      </c>
      <c r="I493" s="2">
        <v>0</v>
      </c>
      <c r="J493" s="100">
        <f t="shared" si="37"/>
        <v>7015.69</v>
      </c>
      <c r="K493" s="2">
        <v>6638.78</v>
      </c>
      <c r="L493" s="3">
        <f t="shared" si="38"/>
        <v>376.90999999999985</v>
      </c>
      <c r="M493" s="101">
        <f t="shared" si="39"/>
        <v>5.372386750269751E-2</v>
      </c>
      <c r="O493" s="2">
        <v>499.09</v>
      </c>
      <c r="P493" s="3">
        <f t="shared" si="41"/>
        <v>-6516.5999999999995</v>
      </c>
    </row>
    <row r="494" spans="1:16" x14ac:dyDescent="0.35">
      <c r="A494">
        <v>73228</v>
      </c>
      <c r="B494" s="2">
        <v>37514.089999999997</v>
      </c>
      <c r="C494" s="99">
        <v>64232.1</v>
      </c>
      <c r="D494" s="2">
        <v>625.25</v>
      </c>
      <c r="E494" s="2">
        <v>0</v>
      </c>
      <c r="F494" s="2">
        <v>0</v>
      </c>
      <c r="G494" s="2">
        <v>0</v>
      </c>
      <c r="H494" s="2">
        <v>0</v>
      </c>
      <c r="I494" s="2">
        <v>0</v>
      </c>
      <c r="J494" s="100">
        <f t="shared" si="37"/>
        <v>64857.35</v>
      </c>
      <c r="K494" s="2">
        <v>57368.369999999995</v>
      </c>
      <c r="L494" s="3">
        <f t="shared" si="38"/>
        <v>7488.9800000000032</v>
      </c>
      <c r="M494" s="101">
        <f t="shared" si="39"/>
        <v>0.11546848583853647</v>
      </c>
      <c r="O494" s="2">
        <v>0</v>
      </c>
      <c r="P494" s="3">
        <f t="shared" si="41"/>
        <v>-64857.35</v>
      </c>
    </row>
    <row r="495" spans="1:16" x14ac:dyDescent="0.35">
      <c r="A495">
        <v>73301</v>
      </c>
      <c r="B495" s="2">
        <v>350238.71</v>
      </c>
      <c r="C495" s="99">
        <v>559308.91</v>
      </c>
      <c r="D495" s="2">
        <v>5837.29</v>
      </c>
      <c r="E495" s="2">
        <v>27420.45</v>
      </c>
      <c r="F495" s="2">
        <v>46950.03</v>
      </c>
      <c r="G495" s="2">
        <v>456.97</v>
      </c>
      <c r="H495" s="2">
        <v>0</v>
      </c>
      <c r="I495" s="2">
        <v>0</v>
      </c>
      <c r="J495" s="100">
        <f t="shared" si="37"/>
        <v>612553.20000000007</v>
      </c>
      <c r="K495" s="2">
        <v>599150.46</v>
      </c>
      <c r="L495" s="3">
        <f t="shared" si="38"/>
        <v>13402.740000000107</v>
      </c>
      <c r="M495" s="101">
        <f t="shared" si="39"/>
        <v>2.1880124044736205E-2</v>
      </c>
      <c r="O495" s="2">
        <v>40375.160000000003</v>
      </c>
      <c r="P495" s="3">
        <f t="shared" si="41"/>
        <v>-572178.04</v>
      </c>
    </row>
    <row r="496" spans="1:16" x14ac:dyDescent="0.35">
      <c r="A496">
        <v>73302</v>
      </c>
      <c r="B496" s="2">
        <v>89547.23</v>
      </c>
      <c r="C496" s="99">
        <v>143282.69</v>
      </c>
      <c r="D496" s="2">
        <v>1492.52</v>
      </c>
      <c r="E496" s="2">
        <v>3796.84</v>
      </c>
      <c r="F496" s="2">
        <v>6501.06</v>
      </c>
      <c r="G496" s="2">
        <v>63.31</v>
      </c>
      <c r="H496" s="2">
        <v>0</v>
      </c>
      <c r="I496" s="2">
        <v>0</v>
      </c>
      <c r="J496" s="100">
        <f t="shared" si="37"/>
        <v>151339.57999999999</v>
      </c>
      <c r="K496" s="2">
        <v>133764.43000000002</v>
      </c>
      <c r="L496" s="3">
        <f t="shared" si="38"/>
        <v>17575.149999999965</v>
      </c>
      <c r="M496" s="101">
        <f t="shared" si="39"/>
        <v>0.11613055883992784</v>
      </c>
      <c r="O496" s="2">
        <v>10042.1</v>
      </c>
      <c r="P496" s="3">
        <f t="shared" si="41"/>
        <v>-141297.47999999998</v>
      </c>
    </row>
    <row r="497" spans="1:16" x14ac:dyDescent="0.35">
      <c r="A497">
        <v>73303</v>
      </c>
      <c r="B497" s="2">
        <v>40632</v>
      </c>
      <c r="C497" s="99">
        <v>61956.5</v>
      </c>
      <c r="D497" s="2">
        <v>677.24</v>
      </c>
      <c r="E497" s="2">
        <v>14124.18</v>
      </c>
      <c r="F497" s="2">
        <v>24183.91</v>
      </c>
      <c r="G497" s="2">
        <v>235.46</v>
      </c>
      <c r="H497" s="2">
        <v>0</v>
      </c>
      <c r="I497" s="2">
        <v>0</v>
      </c>
      <c r="J497" s="100">
        <f t="shared" si="37"/>
        <v>87053.110000000015</v>
      </c>
      <c r="K497" s="2">
        <v>82714.58</v>
      </c>
      <c r="L497" s="3">
        <f t="shared" si="38"/>
        <v>4338.5300000000134</v>
      </c>
      <c r="M497" s="101">
        <f t="shared" si="39"/>
        <v>4.9837736986076804E-2</v>
      </c>
      <c r="O497" s="2">
        <v>7615.95</v>
      </c>
      <c r="P497" s="3">
        <f t="shared" si="41"/>
        <v>-79437.160000000018</v>
      </c>
    </row>
    <row r="498" spans="1:16" x14ac:dyDescent="0.35">
      <c r="A498">
        <v>73306</v>
      </c>
      <c r="B498" s="2">
        <v>26738.58</v>
      </c>
      <c r="C498" s="99">
        <v>42326.2</v>
      </c>
      <c r="D498" s="2">
        <v>445.63</v>
      </c>
      <c r="E498" s="2">
        <v>3107.53</v>
      </c>
      <c r="F498" s="2">
        <v>5320.8</v>
      </c>
      <c r="G498" s="2">
        <v>51.81</v>
      </c>
      <c r="H498" s="2">
        <v>0</v>
      </c>
      <c r="I498" s="2">
        <v>0</v>
      </c>
      <c r="J498" s="100">
        <f t="shared" si="37"/>
        <v>48144.439999999995</v>
      </c>
      <c r="K498" s="2">
        <v>40486.22</v>
      </c>
      <c r="L498" s="3">
        <f t="shared" si="38"/>
        <v>7658.2199999999939</v>
      </c>
      <c r="M498" s="101">
        <f t="shared" si="39"/>
        <v>0.15906758911309374</v>
      </c>
      <c r="O498" s="2">
        <v>3455.53</v>
      </c>
      <c r="P498" s="3">
        <f t="shared" si="41"/>
        <v>-44688.909999999996</v>
      </c>
    </row>
    <row r="499" spans="1:16" x14ac:dyDescent="0.35">
      <c r="A499">
        <v>73308</v>
      </c>
      <c r="B499" s="2">
        <v>83751.25</v>
      </c>
      <c r="C499" s="99">
        <v>135107.96</v>
      </c>
      <c r="D499" s="2">
        <v>1395.85</v>
      </c>
      <c r="E499" s="2">
        <v>0</v>
      </c>
      <c r="F499" s="2">
        <v>0</v>
      </c>
      <c r="G499" s="2">
        <v>0</v>
      </c>
      <c r="H499" s="2">
        <v>0</v>
      </c>
      <c r="I499" s="2">
        <v>0</v>
      </c>
      <c r="J499" s="100">
        <f t="shared" si="37"/>
        <v>136503.81</v>
      </c>
      <c r="K499" s="2">
        <v>127440.3</v>
      </c>
      <c r="L499" s="3">
        <f t="shared" si="38"/>
        <v>9063.5099999999948</v>
      </c>
      <c r="M499" s="101">
        <f t="shared" si="39"/>
        <v>6.6397487366836094E-2</v>
      </c>
      <c r="O499" s="2">
        <v>8293.15</v>
      </c>
      <c r="P499" s="3">
        <f t="shared" si="41"/>
        <v>-128210.66</v>
      </c>
    </row>
    <row r="500" spans="1:16" x14ac:dyDescent="0.35">
      <c r="A500">
        <v>73310</v>
      </c>
      <c r="B500" s="2">
        <v>377209.8</v>
      </c>
      <c r="C500" s="99">
        <v>613861.39</v>
      </c>
      <c r="D500" s="2">
        <v>6286.73</v>
      </c>
      <c r="E500" s="2">
        <v>12556.29</v>
      </c>
      <c r="F500" s="2">
        <v>21498.95</v>
      </c>
      <c r="G500" s="2">
        <v>209.27</v>
      </c>
      <c r="H500" s="2">
        <v>0</v>
      </c>
      <c r="I500" s="2">
        <v>0</v>
      </c>
      <c r="J500" s="100">
        <f t="shared" si="37"/>
        <v>641856.34</v>
      </c>
      <c r="K500" s="2">
        <v>552360.81999999995</v>
      </c>
      <c r="L500" s="3">
        <f t="shared" si="38"/>
        <v>89495.520000000019</v>
      </c>
      <c r="M500" s="101">
        <f t="shared" si="39"/>
        <v>0.13943232219222143</v>
      </c>
      <c r="O500" s="2">
        <v>31994.06</v>
      </c>
      <c r="P500" s="3">
        <f t="shared" si="41"/>
        <v>-609862.27999999991</v>
      </c>
    </row>
    <row r="501" spans="1:16" x14ac:dyDescent="0.35">
      <c r="A501">
        <v>73311</v>
      </c>
      <c r="B501" s="2">
        <v>13254.34</v>
      </c>
      <c r="C501" s="99">
        <v>21554.93</v>
      </c>
      <c r="D501" s="2">
        <v>220.93</v>
      </c>
      <c r="E501" s="2">
        <v>0</v>
      </c>
      <c r="F501" s="2">
        <v>0</v>
      </c>
      <c r="G501" s="2">
        <v>0</v>
      </c>
      <c r="H501" s="2">
        <v>0</v>
      </c>
      <c r="I501" s="2">
        <v>0</v>
      </c>
      <c r="J501" s="100">
        <f t="shared" si="37"/>
        <v>21775.86</v>
      </c>
      <c r="K501" s="2">
        <v>2483.1600000000003</v>
      </c>
      <c r="L501" s="3">
        <f t="shared" si="38"/>
        <v>19292.7</v>
      </c>
      <c r="M501" s="101">
        <f t="shared" si="39"/>
        <v>0.88596730508002897</v>
      </c>
      <c r="O501" s="2">
        <v>491.45</v>
      </c>
      <c r="P501" s="3">
        <f t="shared" si="41"/>
        <v>-21284.41</v>
      </c>
    </row>
    <row r="502" spans="1:16" x14ac:dyDescent="0.35">
      <c r="A502">
        <v>73312</v>
      </c>
      <c r="B502" s="2">
        <v>62103.27</v>
      </c>
      <c r="C502" s="99">
        <v>106333.47</v>
      </c>
      <c r="D502" s="2">
        <v>1035.02</v>
      </c>
      <c r="E502" s="2">
        <v>0</v>
      </c>
      <c r="F502" s="2">
        <v>0</v>
      </c>
      <c r="G502" s="2">
        <v>0</v>
      </c>
      <c r="H502" s="2">
        <v>0</v>
      </c>
      <c r="I502" s="2">
        <v>0</v>
      </c>
      <c r="J502" s="100">
        <f t="shared" si="37"/>
        <v>107368.49</v>
      </c>
      <c r="K502" s="2">
        <v>98159.510000000009</v>
      </c>
      <c r="L502" s="3">
        <f t="shared" si="38"/>
        <v>9208.9799999999959</v>
      </c>
      <c r="M502" s="101">
        <f t="shared" si="39"/>
        <v>8.5769856687003751E-2</v>
      </c>
      <c r="O502" s="2">
        <v>0</v>
      </c>
      <c r="P502" s="3">
        <f t="shared" si="41"/>
        <v>-107368.49</v>
      </c>
    </row>
    <row r="503" spans="1:16" x14ac:dyDescent="0.35">
      <c r="A503">
        <v>73401</v>
      </c>
      <c r="B503" s="2">
        <v>568497.42000000004</v>
      </c>
      <c r="C503" s="99">
        <v>932568.72</v>
      </c>
      <c r="D503" s="2">
        <v>9475.0400000000009</v>
      </c>
      <c r="E503" s="2">
        <v>32243.73</v>
      </c>
      <c r="F503" s="2">
        <v>55207.99</v>
      </c>
      <c r="G503" s="2">
        <v>537.38</v>
      </c>
      <c r="H503" s="2">
        <v>0</v>
      </c>
      <c r="I503" s="2">
        <v>0</v>
      </c>
      <c r="J503" s="100">
        <f t="shared" si="37"/>
        <v>997789.13</v>
      </c>
      <c r="K503" s="2">
        <v>665634.73</v>
      </c>
      <c r="L503" s="3">
        <f t="shared" si="38"/>
        <v>332154.40000000002</v>
      </c>
      <c r="M503" s="101">
        <f t="shared" si="39"/>
        <v>0.33289037734856863</v>
      </c>
      <c r="O503" s="2">
        <v>40798.82</v>
      </c>
      <c r="P503" s="3">
        <f t="shared" si="41"/>
        <v>-956990.31</v>
      </c>
    </row>
    <row r="504" spans="1:16" x14ac:dyDescent="0.35">
      <c r="A504">
        <v>73402</v>
      </c>
      <c r="B504" s="2">
        <v>243530.76</v>
      </c>
      <c r="C504" s="99">
        <v>385407.07</v>
      </c>
      <c r="D504" s="2">
        <v>4058.83</v>
      </c>
      <c r="E504" s="2">
        <v>37924.550000000003</v>
      </c>
      <c r="F504" s="2">
        <v>64935.1</v>
      </c>
      <c r="G504" s="2">
        <v>632.09</v>
      </c>
      <c r="H504" s="2">
        <v>0</v>
      </c>
      <c r="I504" s="2">
        <v>0</v>
      </c>
      <c r="J504" s="100">
        <f t="shared" si="37"/>
        <v>455033.09</v>
      </c>
      <c r="K504" s="2">
        <v>437102.54</v>
      </c>
      <c r="L504" s="3">
        <f t="shared" si="38"/>
        <v>17930.550000000047</v>
      </c>
      <c r="M504" s="101">
        <f t="shared" si="39"/>
        <v>3.9404936462972495E-2</v>
      </c>
      <c r="O504" s="2">
        <v>31572.61</v>
      </c>
      <c r="P504" s="3">
        <f t="shared" si="41"/>
        <v>-423460.48000000004</v>
      </c>
    </row>
    <row r="505" spans="1:16" x14ac:dyDescent="0.35">
      <c r="A505">
        <v>73405</v>
      </c>
      <c r="B505" s="2">
        <v>65289.75</v>
      </c>
      <c r="C505" s="99">
        <v>105797.91</v>
      </c>
      <c r="D505" s="2">
        <v>1088.1500000000001</v>
      </c>
      <c r="E505" s="2">
        <v>569.94000000000005</v>
      </c>
      <c r="F505" s="2">
        <v>975.86</v>
      </c>
      <c r="G505" s="2">
        <v>9.5</v>
      </c>
      <c r="H505" s="2">
        <v>0</v>
      </c>
      <c r="I505" s="2">
        <v>0</v>
      </c>
      <c r="J505" s="100">
        <f t="shared" si="37"/>
        <v>107871.42</v>
      </c>
      <c r="K505" s="2">
        <v>85825.24</v>
      </c>
      <c r="L505" s="3">
        <f t="shared" si="38"/>
        <v>22046.179999999993</v>
      </c>
      <c r="M505" s="101">
        <f t="shared" si="39"/>
        <v>0.20437461563034948</v>
      </c>
      <c r="O505" s="2">
        <v>5992.5</v>
      </c>
      <c r="P505" s="3">
        <f t="shared" si="41"/>
        <v>-101878.92</v>
      </c>
    </row>
    <row r="506" spans="1:16" x14ac:dyDescent="0.35">
      <c r="A506">
        <v>73406</v>
      </c>
      <c r="B506" s="2">
        <v>17909.689999999999</v>
      </c>
      <c r="C506" s="99">
        <v>28890.959999999999</v>
      </c>
      <c r="D506" s="2">
        <v>298.55</v>
      </c>
      <c r="E506" s="2">
        <v>0</v>
      </c>
      <c r="F506" s="2">
        <v>0</v>
      </c>
      <c r="G506" s="2">
        <v>0</v>
      </c>
      <c r="H506" s="2">
        <v>0</v>
      </c>
      <c r="I506" s="2">
        <v>0</v>
      </c>
      <c r="J506" s="100">
        <f t="shared" si="37"/>
        <v>29189.51</v>
      </c>
      <c r="K506" s="2">
        <v>80585.53</v>
      </c>
      <c r="L506" s="3">
        <f t="shared" si="38"/>
        <v>-51396.020000000004</v>
      </c>
      <c r="M506" s="101">
        <f t="shared" si="39"/>
        <v>-1.7607702219050614</v>
      </c>
      <c r="O506" s="2">
        <v>1778.23</v>
      </c>
      <c r="P506" s="3">
        <f t="shared" si="41"/>
        <v>-27411.279999999999</v>
      </c>
    </row>
    <row r="507" spans="1:16" x14ac:dyDescent="0.35">
      <c r="A507">
        <v>73407</v>
      </c>
      <c r="B507" s="2">
        <v>5529.64</v>
      </c>
      <c r="C507" s="99">
        <v>8309.49</v>
      </c>
      <c r="D507" s="2">
        <v>0</v>
      </c>
      <c r="E507" s="2">
        <v>4437.67</v>
      </c>
      <c r="F507" s="2">
        <v>7469.89</v>
      </c>
      <c r="G507" s="2">
        <v>0</v>
      </c>
      <c r="H507" s="2">
        <v>0</v>
      </c>
      <c r="I507" s="2">
        <v>0</v>
      </c>
      <c r="J507" s="100">
        <f t="shared" si="37"/>
        <v>15779.38</v>
      </c>
      <c r="K507" s="2">
        <v>10367.33</v>
      </c>
      <c r="L507" s="3">
        <f t="shared" si="38"/>
        <v>5412.0499999999993</v>
      </c>
      <c r="M507" s="101">
        <f t="shared" si="39"/>
        <v>0.34298242389751687</v>
      </c>
      <c r="O507" s="2">
        <v>944.87</v>
      </c>
      <c r="P507" s="3">
        <f t="shared" si="41"/>
        <v>-14834.509999999998</v>
      </c>
    </row>
    <row r="508" spans="1:16" x14ac:dyDescent="0.35">
      <c r="A508">
        <v>73408</v>
      </c>
      <c r="B508" s="2">
        <v>24560.82</v>
      </c>
      <c r="C508" s="99">
        <v>42052.76</v>
      </c>
      <c r="D508" s="2">
        <v>409.33</v>
      </c>
      <c r="E508" s="2">
        <v>0</v>
      </c>
      <c r="F508" s="2">
        <v>0</v>
      </c>
      <c r="G508" s="2">
        <v>0</v>
      </c>
      <c r="H508" s="2">
        <v>0</v>
      </c>
      <c r="I508" s="2">
        <v>0</v>
      </c>
      <c r="J508" s="100">
        <f t="shared" si="37"/>
        <v>42462.090000000004</v>
      </c>
      <c r="K508" s="2">
        <v>37944.28</v>
      </c>
      <c r="L508" s="3">
        <f t="shared" si="38"/>
        <v>4517.8100000000049</v>
      </c>
      <c r="M508" s="101">
        <f t="shared" si="39"/>
        <v>0.1063963172797195</v>
      </c>
      <c r="O508" s="2">
        <v>0</v>
      </c>
      <c r="P508" s="3">
        <f t="shared" si="41"/>
        <v>-42462.090000000004</v>
      </c>
    </row>
    <row r="509" spans="1:16" x14ac:dyDescent="0.35">
      <c r="A509">
        <v>73501</v>
      </c>
      <c r="B509" s="2">
        <v>10354.43</v>
      </c>
      <c r="C509" s="99">
        <v>16670.990000000002</v>
      </c>
      <c r="D509" s="2">
        <v>172.58</v>
      </c>
      <c r="E509" s="2">
        <v>378</v>
      </c>
      <c r="F509" s="2">
        <v>647.22</v>
      </c>
      <c r="G509" s="2">
        <v>6.3</v>
      </c>
      <c r="H509" s="2">
        <v>0</v>
      </c>
      <c r="I509" s="2">
        <v>0</v>
      </c>
      <c r="J509" s="100">
        <f t="shared" si="37"/>
        <v>17497.090000000004</v>
      </c>
      <c r="K509" s="2">
        <v>15735.650000000001</v>
      </c>
      <c r="L509" s="3">
        <f t="shared" si="38"/>
        <v>1761.4400000000023</v>
      </c>
      <c r="M509" s="101">
        <f t="shared" si="39"/>
        <v>0.10067045434412247</v>
      </c>
      <c r="O509" s="2">
        <v>1057.8499999999999</v>
      </c>
      <c r="P509" s="3">
        <f t="shared" si="41"/>
        <v>-16439.240000000005</v>
      </c>
    </row>
    <row r="510" spans="1:16" x14ac:dyDescent="0.35">
      <c r="A510">
        <v>73502</v>
      </c>
      <c r="B510" s="2">
        <v>211697.29</v>
      </c>
      <c r="C510" s="99">
        <v>338212.46</v>
      </c>
      <c r="D510" s="2">
        <v>3528.65</v>
      </c>
      <c r="E510" s="2">
        <v>20379.22</v>
      </c>
      <c r="F510" s="2">
        <v>34895.269999999997</v>
      </c>
      <c r="G510" s="2">
        <v>339.66</v>
      </c>
      <c r="H510" s="2">
        <v>0</v>
      </c>
      <c r="I510" s="2">
        <v>0</v>
      </c>
      <c r="J510" s="100">
        <f t="shared" si="37"/>
        <v>376976.04000000004</v>
      </c>
      <c r="K510" s="2">
        <v>354104.42999999993</v>
      </c>
      <c r="L510" s="3">
        <f t="shared" si="38"/>
        <v>22871.610000000102</v>
      </c>
      <c r="M510" s="101">
        <f t="shared" si="39"/>
        <v>6.0671256454389248E-2</v>
      </c>
      <c r="O510" s="2">
        <v>24257.64</v>
      </c>
      <c r="P510" s="3">
        <f t="shared" si="41"/>
        <v>-352718.4</v>
      </c>
    </row>
    <row r="511" spans="1:16" x14ac:dyDescent="0.35">
      <c r="A511">
        <v>73503</v>
      </c>
      <c r="B511" s="2">
        <v>76574.39</v>
      </c>
      <c r="C511" s="99">
        <v>131127.47</v>
      </c>
      <c r="D511" s="2">
        <v>1276.21</v>
      </c>
      <c r="E511" s="2">
        <v>7156.72</v>
      </c>
      <c r="F511" s="2">
        <v>12254.01</v>
      </c>
      <c r="G511" s="2">
        <v>119.28</v>
      </c>
      <c r="H511" s="2">
        <v>0</v>
      </c>
      <c r="I511" s="2">
        <v>0</v>
      </c>
      <c r="J511" s="100">
        <f t="shared" si="37"/>
        <v>144776.97</v>
      </c>
      <c r="K511" s="2">
        <v>133238.87000000002</v>
      </c>
      <c r="L511" s="3">
        <f t="shared" si="38"/>
        <v>11538.099999999977</v>
      </c>
      <c r="M511" s="101">
        <f t="shared" si="39"/>
        <v>7.969568640647734E-2</v>
      </c>
      <c r="O511" s="2">
        <v>0</v>
      </c>
      <c r="P511" s="3">
        <f t="shared" si="41"/>
        <v>-144776.97</v>
      </c>
    </row>
    <row r="512" spans="1:16" x14ac:dyDescent="0.35">
      <c r="A512">
        <v>73504</v>
      </c>
      <c r="B512" s="2">
        <v>42190.82</v>
      </c>
      <c r="C512" s="99">
        <v>72239.570000000007</v>
      </c>
      <c r="D512" s="2">
        <v>703.24</v>
      </c>
      <c r="E512" s="2">
        <v>0</v>
      </c>
      <c r="F512" s="2">
        <v>0</v>
      </c>
      <c r="G512" s="2">
        <v>0</v>
      </c>
      <c r="H512" s="2">
        <v>0</v>
      </c>
      <c r="I512" s="2">
        <v>0</v>
      </c>
      <c r="J512" s="100">
        <f t="shared" si="37"/>
        <v>72942.810000000012</v>
      </c>
      <c r="K512" s="2">
        <v>68049.259999999995</v>
      </c>
      <c r="L512" s="3">
        <f t="shared" si="38"/>
        <v>4893.5500000000175</v>
      </c>
      <c r="M512" s="101">
        <f t="shared" si="39"/>
        <v>6.7087489500336175E-2</v>
      </c>
      <c r="O512" s="2">
        <v>0</v>
      </c>
      <c r="P512" s="3">
        <f t="shared" si="41"/>
        <v>-72942.810000000012</v>
      </c>
    </row>
    <row r="513" spans="1:16" x14ac:dyDescent="0.35">
      <c r="A513" s="102">
        <v>73506</v>
      </c>
      <c r="B513" s="2">
        <v>0</v>
      </c>
      <c r="C513" s="99">
        <v>0</v>
      </c>
      <c r="D513" s="2">
        <v>0</v>
      </c>
      <c r="E513" s="2">
        <v>0</v>
      </c>
      <c r="F513" s="2">
        <v>0</v>
      </c>
      <c r="G513" s="2">
        <v>0</v>
      </c>
      <c r="H513" s="2">
        <v>0</v>
      </c>
      <c r="I513" s="2">
        <v>0</v>
      </c>
      <c r="J513" s="100">
        <f t="shared" si="37"/>
        <v>0</v>
      </c>
      <c r="K513" s="2">
        <v>0</v>
      </c>
      <c r="L513" s="3">
        <f t="shared" si="38"/>
        <v>0</v>
      </c>
      <c r="M513" s="101">
        <f t="shared" si="39"/>
        <v>1</v>
      </c>
      <c r="O513" s="2">
        <v>19.38</v>
      </c>
      <c r="P513" s="3" t="s">
        <v>64</v>
      </c>
    </row>
    <row r="514" spans="1:16" x14ac:dyDescent="0.35">
      <c r="A514">
        <v>73507</v>
      </c>
      <c r="B514" s="2">
        <v>41174.06</v>
      </c>
      <c r="C514" s="99">
        <v>65404.35</v>
      </c>
      <c r="D514" s="2">
        <v>686.24</v>
      </c>
      <c r="E514" s="2">
        <v>2346.91</v>
      </c>
      <c r="F514" s="2">
        <v>3846.14</v>
      </c>
      <c r="G514" s="2">
        <v>39.119999999999997</v>
      </c>
      <c r="H514" s="2">
        <v>0</v>
      </c>
      <c r="I514" s="2">
        <v>0</v>
      </c>
      <c r="J514" s="100">
        <f t="shared" si="37"/>
        <v>69975.849999999991</v>
      </c>
      <c r="K514" s="2">
        <v>18701.849999999999</v>
      </c>
      <c r="L514" s="3">
        <f t="shared" si="38"/>
        <v>51273.999999999993</v>
      </c>
      <c r="M514" s="101">
        <f t="shared" si="39"/>
        <v>0.73273850907134386</v>
      </c>
      <c r="O514" s="2">
        <v>2832.67</v>
      </c>
      <c r="P514" s="3">
        <f t="shared" ref="P514:P545" si="42">O514-J514</f>
        <v>-67143.179999999993</v>
      </c>
    </row>
    <row r="515" spans="1:16" x14ac:dyDescent="0.35">
      <c r="A515">
        <v>73601</v>
      </c>
      <c r="B515" s="2">
        <v>429880.64</v>
      </c>
      <c r="C515" s="99">
        <v>694734.94</v>
      </c>
      <c r="D515" s="2">
        <v>7164.7</v>
      </c>
      <c r="E515" s="2">
        <v>13484.41</v>
      </c>
      <c r="F515" s="2">
        <v>23088.68</v>
      </c>
      <c r="G515" s="2">
        <v>224.76</v>
      </c>
      <c r="H515" s="2">
        <v>0</v>
      </c>
      <c r="I515" s="2">
        <v>0</v>
      </c>
      <c r="J515" s="100">
        <f t="shared" ref="J515:J578" si="43">SUM(C515:I515)-E515</f>
        <v>725213.08</v>
      </c>
      <c r="K515" s="2">
        <v>660316.06999999995</v>
      </c>
      <c r="L515" s="3">
        <f t="shared" ref="L515:L578" si="44">J515-K515</f>
        <v>64897.010000000009</v>
      </c>
      <c r="M515" s="101">
        <f t="shared" si="39"/>
        <v>8.9486816757359117E-2</v>
      </c>
      <c r="O515" s="2">
        <v>41315.11</v>
      </c>
      <c r="P515" s="3">
        <f t="shared" si="42"/>
        <v>-683897.97</v>
      </c>
    </row>
    <row r="516" spans="1:16" x14ac:dyDescent="0.35">
      <c r="A516">
        <v>73602</v>
      </c>
      <c r="B516" s="2">
        <v>388609.92</v>
      </c>
      <c r="C516" s="99">
        <v>619606.24</v>
      </c>
      <c r="D516" s="2">
        <v>6476.76</v>
      </c>
      <c r="E516" s="2">
        <v>53629.89</v>
      </c>
      <c r="F516" s="2">
        <v>91826.72</v>
      </c>
      <c r="G516" s="2">
        <v>893.82</v>
      </c>
      <c r="H516" s="2">
        <v>0</v>
      </c>
      <c r="I516" s="2">
        <v>0</v>
      </c>
      <c r="J516" s="100">
        <f t="shared" si="43"/>
        <v>718803.53999999992</v>
      </c>
      <c r="K516" s="2">
        <v>650062.5399999998</v>
      </c>
      <c r="L516" s="3">
        <f t="shared" si="44"/>
        <v>68741.000000000116</v>
      </c>
      <c r="M516" s="101">
        <f t="shared" si="39"/>
        <v>9.5632528465288483E-2</v>
      </c>
      <c r="O516" s="2">
        <v>45779.55</v>
      </c>
      <c r="P516" s="3">
        <f t="shared" si="42"/>
        <v>-673023.98999999987</v>
      </c>
    </row>
    <row r="517" spans="1:16" x14ac:dyDescent="0.35">
      <c r="A517">
        <v>73603</v>
      </c>
      <c r="B517" s="2">
        <v>17246.98</v>
      </c>
      <c r="C517" s="99">
        <v>27622.37</v>
      </c>
      <c r="D517" s="2">
        <v>287.48</v>
      </c>
      <c r="E517" s="2">
        <v>1555.23</v>
      </c>
      <c r="F517" s="2">
        <v>2663.07</v>
      </c>
      <c r="G517" s="2">
        <v>25.93</v>
      </c>
      <c r="H517" s="2">
        <v>0</v>
      </c>
      <c r="I517" s="2">
        <v>0</v>
      </c>
      <c r="J517" s="100">
        <f t="shared" si="43"/>
        <v>30598.85</v>
      </c>
      <c r="K517" s="2">
        <v>26233.88</v>
      </c>
      <c r="L517" s="3">
        <f t="shared" si="44"/>
        <v>4364.9699999999975</v>
      </c>
      <c r="M517" s="101">
        <f t="shared" si="39"/>
        <v>0.14265143951488365</v>
      </c>
      <c r="O517" s="2">
        <v>1909.31</v>
      </c>
      <c r="P517" s="3">
        <f t="shared" si="42"/>
        <v>-28689.539999999997</v>
      </c>
    </row>
    <row r="518" spans="1:16" x14ac:dyDescent="0.35">
      <c r="A518">
        <v>73604</v>
      </c>
      <c r="B518" s="2">
        <v>202829.65</v>
      </c>
      <c r="C518" s="99">
        <v>347288.87</v>
      </c>
      <c r="D518" s="2">
        <v>3380.52</v>
      </c>
      <c r="E518" s="2">
        <v>126</v>
      </c>
      <c r="F518" s="2">
        <v>215.74</v>
      </c>
      <c r="G518" s="2">
        <v>2.1</v>
      </c>
      <c r="H518" s="2">
        <v>0</v>
      </c>
      <c r="I518" s="2">
        <v>0</v>
      </c>
      <c r="J518" s="100">
        <f t="shared" si="43"/>
        <v>350887.23</v>
      </c>
      <c r="K518" s="2">
        <v>305514.41000000003</v>
      </c>
      <c r="L518" s="3">
        <f t="shared" si="44"/>
        <v>45372.819999999949</v>
      </c>
      <c r="M518" s="101">
        <f t="shared" ref="M518:M581" si="45">IF(J518=0,1,L518/J518)</f>
        <v>0.12930883805603285</v>
      </c>
      <c r="O518" s="2">
        <v>0</v>
      </c>
      <c r="P518" s="3">
        <f t="shared" si="42"/>
        <v>-350887.23</v>
      </c>
    </row>
    <row r="519" spans="1:16" x14ac:dyDescent="0.35">
      <c r="A519">
        <v>73606</v>
      </c>
      <c r="B519" s="2">
        <v>44204.28</v>
      </c>
      <c r="C519" s="99">
        <v>75684.31</v>
      </c>
      <c r="D519" s="2">
        <v>736.72</v>
      </c>
      <c r="E519" s="2">
        <v>5004.7</v>
      </c>
      <c r="F519" s="2">
        <v>8568.9500000000007</v>
      </c>
      <c r="G519" s="2">
        <v>83.41</v>
      </c>
      <c r="H519" s="2">
        <v>0</v>
      </c>
      <c r="I519" s="2">
        <v>0</v>
      </c>
      <c r="J519" s="100">
        <f t="shared" si="43"/>
        <v>85073.39</v>
      </c>
      <c r="K519" s="2">
        <v>73980.049999999988</v>
      </c>
      <c r="L519" s="3">
        <f t="shared" si="44"/>
        <v>11093.340000000011</v>
      </c>
      <c r="M519" s="101">
        <f t="shared" si="45"/>
        <v>0.13039729579366721</v>
      </c>
      <c r="O519" s="2">
        <v>0</v>
      </c>
      <c r="P519" s="3">
        <f t="shared" si="42"/>
        <v>-85073.39</v>
      </c>
    </row>
    <row r="520" spans="1:16" x14ac:dyDescent="0.35">
      <c r="A520">
        <v>73607</v>
      </c>
      <c r="B520" s="2">
        <v>43398.7</v>
      </c>
      <c r="C520" s="99">
        <v>69669.64</v>
      </c>
      <c r="D520" s="2">
        <v>723.42</v>
      </c>
      <c r="E520" s="2">
        <v>607.5</v>
      </c>
      <c r="F520" s="2">
        <v>1026.7</v>
      </c>
      <c r="G520" s="2">
        <v>10.15</v>
      </c>
      <c r="H520" s="2">
        <v>0</v>
      </c>
      <c r="I520" s="2">
        <v>0</v>
      </c>
      <c r="J520" s="100">
        <f t="shared" si="43"/>
        <v>71429.909999999989</v>
      </c>
      <c r="K520" s="2">
        <v>50974.130000000005</v>
      </c>
      <c r="L520" s="3">
        <f t="shared" si="44"/>
        <v>20455.779999999984</v>
      </c>
      <c r="M520" s="101">
        <f t="shared" si="45"/>
        <v>0.28637555332213055</v>
      </c>
      <c r="O520" s="2">
        <v>3725.51</v>
      </c>
      <c r="P520" s="3">
        <f t="shared" si="42"/>
        <v>-67704.399999999994</v>
      </c>
    </row>
    <row r="521" spans="1:16" x14ac:dyDescent="0.35">
      <c r="A521">
        <v>73608</v>
      </c>
      <c r="B521" s="2">
        <v>1251</v>
      </c>
      <c r="C521" s="99">
        <v>2033.93</v>
      </c>
      <c r="D521" s="2">
        <v>20.84</v>
      </c>
      <c r="E521" s="2">
        <v>324</v>
      </c>
      <c r="F521" s="2">
        <v>554.76</v>
      </c>
      <c r="G521" s="2">
        <v>5.4</v>
      </c>
      <c r="H521" s="2">
        <v>0</v>
      </c>
      <c r="I521" s="2">
        <v>0</v>
      </c>
      <c r="J521" s="100">
        <f t="shared" si="43"/>
        <v>2614.9299999999998</v>
      </c>
      <c r="K521" s="2">
        <v>2226.25</v>
      </c>
      <c r="L521" s="3">
        <f t="shared" si="44"/>
        <v>388.67999999999984</v>
      </c>
      <c r="M521" s="101">
        <f t="shared" si="45"/>
        <v>0.14863877809348619</v>
      </c>
      <c r="O521" s="2">
        <v>107.87</v>
      </c>
      <c r="P521" s="3">
        <f t="shared" si="42"/>
        <v>-2507.06</v>
      </c>
    </row>
    <row r="522" spans="1:16" x14ac:dyDescent="0.35">
      <c r="A522">
        <v>73609</v>
      </c>
      <c r="B522" s="2">
        <v>14559.92</v>
      </c>
      <c r="C522" s="99">
        <v>24038.97</v>
      </c>
      <c r="D522" s="2">
        <v>0</v>
      </c>
      <c r="E522" s="2">
        <v>0</v>
      </c>
      <c r="F522" s="2">
        <v>0</v>
      </c>
      <c r="G522" s="2">
        <v>0</v>
      </c>
      <c r="H522" s="2">
        <v>0</v>
      </c>
      <c r="I522" s="2">
        <v>0</v>
      </c>
      <c r="J522" s="100">
        <f t="shared" si="43"/>
        <v>24038.97</v>
      </c>
      <c r="K522" s="2">
        <v>21786.09</v>
      </c>
      <c r="L522" s="3">
        <f t="shared" si="44"/>
        <v>2252.880000000001</v>
      </c>
      <c r="M522" s="101">
        <f t="shared" si="45"/>
        <v>9.3717825680551245E-2</v>
      </c>
      <c r="O522" s="2">
        <v>892.21</v>
      </c>
      <c r="P522" s="3">
        <f t="shared" si="42"/>
        <v>-23146.760000000002</v>
      </c>
    </row>
    <row r="523" spans="1:16" x14ac:dyDescent="0.35">
      <c r="A523">
        <v>73610</v>
      </c>
      <c r="B523" s="2">
        <v>20328.12</v>
      </c>
      <c r="C523" s="99">
        <v>34806.31</v>
      </c>
      <c r="D523" s="2">
        <v>0</v>
      </c>
      <c r="E523" s="2">
        <v>0</v>
      </c>
      <c r="F523" s="2">
        <v>0</v>
      </c>
      <c r="G523" s="2">
        <v>0</v>
      </c>
      <c r="H523" s="2">
        <v>0</v>
      </c>
      <c r="I523" s="2">
        <v>0</v>
      </c>
      <c r="J523" s="100">
        <f t="shared" si="43"/>
        <v>34806.31</v>
      </c>
      <c r="K523" s="2">
        <v>33998.949999999997</v>
      </c>
      <c r="L523" s="3">
        <f t="shared" si="44"/>
        <v>807.36000000000058</v>
      </c>
      <c r="M523" s="101">
        <f t="shared" si="45"/>
        <v>2.3195794095955607E-2</v>
      </c>
      <c r="O523" s="2">
        <v>0</v>
      </c>
      <c r="P523" s="3">
        <f t="shared" si="42"/>
        <v>-34806.31</v>
      </c>
    </row>
    <row r="524" spans="1:16" x14ac:dyDescent="0.35">
      <c r="A524">
        <v>73611</v>
      </c>
      <c r="B524" s="2">
        <v>86132.6</v>
      </c>
      <c r="C524" s="99">
        <v>147477.95000000001</v>
      </c>
      <c r="D524" s="2">
        <v>1435.5</v>
      </c>
      <c r="E524" s="2">
        <v>0</v>
      </c>
      <c r="F524" s="2">
        <v>0</v>
      </c>
      <c r="G524" s="2">
        <v>0</v>
      </c>
      <c r="H524" s="2">
        <v>0</v>
      </c>
      <c r="I524" s="2">
        <v>0</v>
      </c>
      <c r="J524" s="100">
        <f t="shared" si="43"/>
        <v>148913.45000000001</v>
      </c>
      <c r="K524" s="2">
        <v>135434.74</v>
      </c>
      <c r="L524" s="3">
        <f t="shared" si="44"/>
        <v>13478.710000000021</v>
      </c>
      <c r="M524" s="101">
        <f t="shared" si="45"/>
        <v>9.0513717867660839E-2</v>
      </c>
      <c r="O524" s="2">
        <v>0</v>
      </c>
      <c r="P524" s="3">
        <f t="shared" si="42"/>
        <v>-148913.45000000001</v>
      </c>
    </row>
    <row r="525" spans="1:16" x14ac:dyDescent="0.35">
      <c r="A525">
        <v>73612</v>
      </c>
      <c r="B525" s="2">
        <v>370.8</v>
      </c>
      <c r="C525" s="99">
        <v>586.13</v>
      </c>
      <c r="D525" s="2">
        <v>6.2</v>
      </c>
      <c r="E525" s="2">
        <v>59.4</v>
      </c>
      <c r="F525" s="2">
        <v>101.68</v>
      </c>
      <c r="G525" s="2">
        <v>1.04</v>
      </c>
      <c r="H525" s="2">
        <v>0</v>
      </c>
      <c r="I525" s="2">
        <v>0</v>
      </c>
      <c r="J525" s="100">
        <f t="shared" si="43"/>
        <v>695.05000000000007</v>
      </c>
      <c r="K525" s="2">
        <v>647.25</v>
      </c>
      <c r="L525" s="3">
        <f t="shared" si="44"/>
        <v>47.800000000000068</v>
      </c>
      <c r="M525" s="101">
        <f t="shared" si="45"/>
        <v>6.877203078915195E-2</v>
      </c>
      <c r="O525" s="2">
        <v>48.75</v>
      </c>
      <c r="P525" s="3">
        <f t="shared" si="42"/>
        <v>-646.30000000000007</v>
      </c>
    </row>
    <row r="526" spans="1:16" x14ac:dyDescent="0.35">
      <c r="A526">
        <v>73613</v>
      </c>
      <c r="B526" s="2">
        <v>330706.24</v>
      </c>
      <c r="C526" s="99">
        <v>537364.89</v>
      </c>
      <c r="D526" s="2">
        <v>5511.74</v>
      </c>
      <c r="E526" s="2">
        <v>6429.67</v>
      </c>
      <c r="F526" s="2">
        <v>11009</v>
      </c>
      <c r="G526" s="2">
        <v>107.17</v>
      </c>
      <c r="H526" s="2">
        <v>0</v>
      </c>
      <c r="I526" s="2">
        <v>0</v>
      </c>
      <c r="J526" s="100">
        <f t="shared" si="43"/>
        <v>553992.80000000005</v>
      </c>
      <c r="K526" s="2">
        <v>467769.11</v>
      </c>
      <c r="L526" s="3">
        <f t="shared" si="44"/>
        <v>86223.690000000061</v>
      </c>
      <c r="M526" s="101">
        <f t="shared" si="45"/>
        <v>0.15564045236689006</v>
      </c>
      <c r="O526" s="2">
        <v>28875.96</v>
      </c>
      <c r="P526" s="3">
        <f t="shared" si="42"/>
        <v>-525116.84000000008</v>
      </c>
    </row>
    <row r="527" spans="1:16" x14ac:dyDescent="0.35">
      <c r="A527">
        <v>73614</v>
      </c>
      <c r="B527" s="2">
        <v>64772.79</v>
      </c>
      <c r="C527" s="99">
        <v>103017.8</v>
      </c>
      <c r="D527" s="2">
        <v>1079.56</v>
      </c>
      <c r="E527" s="2">
        <v>17321.54</v>
      </c>
      <c r="F527" s="2">
        <v>29657.94</v>
      </c>
      <c r="G527" s="2">
        <v>288.67</v>
      </c>
      <c r="H527" s="2">
        <v>0</v>
      </c>
      <c r="I527" s="2">
        <v>0</v>
      </c>
      <c r="J527" s="100">
        <f t="shared" si="43"/>
        <v>134043.97</v>
      </c>
      <c r="K527" s="2">
        <v>103320.09999999999</v>
      </c>
      <c r="L527" s="3">
        <f t="shared" si="44"/>
        <v>30723.87000000001</v>
      </c>
      <c r="M527" s="101">
        <f t="shared" si="45"/>
        <v>0.22920740112367613</v>
      </c>
      <c r="O527" s="2">
        <v>7886.94</v>
      </c>
      <c r="P527" s="3">
        <f t="shared" si="42"/>
        <v>-126157.03</v>
      </c>
    </row>
    <row r="528" spans="1:16" x14ac:dyDescent="0.35">
      <c r="A528">
        <v>73702</v>
      </c>
      <c r="B528" s="2">
        <v>1123877.2</v>
      </c>
      <c r="C528" s="99">
        <v>1804052.86</v>
      </c>
      <c r="D528" s="2">
        <v>18731.310000000001</v>
      </c>
      <c r="E528" s="2">
        <v>31031.62</v>
      </c>
      <c r="F528" s="2">
        <v>53133.23</v>
      </c>
      <c r="G528" s="2">
        <v>517.25</v>
      </c>
      <c r="H528" s="2">
        <v>0</v>
      </c>
      <c r="I528" s="2">
        <v>0</v>
      </c>
      <c r="J528" s="100">
        <f t="shared" si="43"/>
        <v>1876434.6500000001</v>
      </c>
      <c r="K528" s="2">
        <v>2071201.3300000003</v>
      </c>
      <c r="L528" s="3">
        <f t="shared" si="44"/>
        <v>-194766.68000000017</v>
      </c>
      <c r="M528" s="101">
        <f t="shared" si="45"/>
        <v>-0.10379614339353632</v>
      </c>
      <c r="O528" s="2">
        <v>123647</v>
      </c>
      <c r="P528" s="3">
        <f t="shared" si="42"/>
        <v>-1752787.6500000001</v>
      </c>
    </row>
    <row r="529" spans="1:16" x14ac:dyDescent="0.35">
      <c r="A529">
        <v>73703</v>
      </c>
      <c r="B529" s="2">
        <v>605336.5</v>
      </c>
      <c r="C529" s="99">
        <v>976423.76</v>
      </c>
      <c r="D529" s="2">
        <v>10088.709999999999</v>
      </c>
      <c r="E529" s="2">
        <v>16166.49</v>
      </c>
      <c r="F529" s="2">
        <v>27681.05</v>
      </c>
      <c r="G529" s="2">
        <v>269.43</v>
      </c>
      <c r="H529" s="2">
        <v>0</v>
      </c>
      <c r="I529" s="2">
        <v>0</v>
      </c>
      <c r="J529" s="100">
        <f t="shared" si="43"/>
        <v>1014462.9500000001</v>
      </c>
      <c r="K529" s="2">
        <v>896268.97000000009</v>
      </c>
      <c r="L529" s="3">
        <f t="shared" si="44"/>
        <v>118193.97999999998</v>
      </c>
      <c r="M529" s="101">
        <f t="shared" si="45"/>
        <v>0.11650891735375843</v>
      </c>
      <c r="O529" s="2">
        <v>60045.37</v>
      </c>
      <c r="P529" s="3">
        <f t="shared" si="42"/>
        <v>-954417.58000000007</v>
      </c>
    </row>
    <row r="530" spans="1:16" x14ac:dyDescent="0.35">
      <c r="A530">
        <v>73707</v>
      </c>
      <c r="B530" s="2">
        <v>161780.74</v>
      </c>
      <c r="C530" s="99">
        <v>260094.32</v>
      </c>
      <c r="D530" s="2">
        <v>2696.39</v>
      </c>
      <c r="E530" s="2">
        <v>2401.19</v>
      </c>
      <c r="F530" s="2">
        <v>4111.26</v>
      </c>
      <c r="G530" s="2">
        <v>40.020000000000003</v>
      </c>
      <c r="H530" s="2">
        <v>0</v>
      </c>
      <c r="I530" s="2">
        <v>0</v>
      </c>
      <c r="J530" s="100">
        <f t="shared" si="43"/>
        <v>266941.99000000005</v>
      </c>
      <c r="K530" s="2">
        <v>224419.86999999997</v>
      </c>
      <c r="L530" s="3">
        <f t="shared" si="44"/>
        <v>42522.120000000083</v>
      </c>
      <c r="M530" s="101">
        <f t="shared" si="45"/>
        <v>0.15929348544977909</v>
      </c>
      <c r="O530" s="2">
        <v>16910.28</v>
      </c>
      <c r="P530" s="3">
        <f t="shared" si="42"/>
        <v>-250031.71000000005</v>
      </c>
    </row>
    <row r="531" spans="1:16" x14ac:dyDescent="0.35">
      <c r="A531">
        <v>73708</v>
      </c>
      <c r="B531" s="2">
        <v>96749.42</v>
      </c>
      <c r="C531" s="99">
        <v>154763.18</v>
      </c>
      <c r="D531" s="2">
        <v>1612.49</v>
      </c>
      <c r="E531" s="2">
        <v>411.36</v>
      </c>
      <c r="F531" s="2">
        <v>704.3</v>
      </c>
      <c r="G531" s="2">
        <v>6.86</v>
      </c>
      <c r="H531" s="2">
        <v>0</v>
      </c>
      <c r="I531" s="2">
        <v>0</v>
      </c>
      <c r="J531" s="100">
        <f t="shared" si="43"/>
        <v>157086.82999999996</v>
      </c>
      <c r="K531" s="2">
        <v>146236.12</v>
      </c>
      <c r="L531" s="3">
        <f t="shared" si="44"/>
        <v>10850.709999999963</v>
      </c>
      <c r="M531" s="101">
        <f t="shared" si="45"/>
        <v>6.9074600334095265E-2</v>
      </c>
      <c r="O531" s="2">
        <v>10894.18</v>
      </c>
      <c r="P531" s="3">
        <f t="shared" si="42"/>
        <v>-146192.64999999997</v>
      </c>
    </row>
    <row r="532" spans="1:16" x14ac:dyDescent="0.35">
      <c r="A532">
        <v>73709</v>
      </c>
      <c r="B532" s="2">
        <v>84302.62</v>
      </c>
      <c r="C532" s="99">
        <v>144345.37</v>
      </c>
      <c r="D532" s="2">
        <v>1405.03</v>
      </c>
      <c r="E532" s="2">
        <v>0</v>
      </c>
      <c r="F532" s="2">
        <v>0</v>
      </c>
      <c r="G532" s="2">
        <v>0</v>
      </c>
      <c r="H532" s="2">
        <v>0</v>
      </c>
      <c r="I532" s="2">
        <v>0</v>
      </c>
      <c r="J532" s="100">
        <f t="shared" si="43"/>
        <v>145750.39999999999</v>
      </c>
      <c r="K532" s="2">
        <v>120952.12999999999</v>
      </c>
      <c r="L532" s="3">
        <f t="shared" si="44"/>
        <v>24798.270000000004</v>
      </c>
      <c r="M532" s="101">
        <f t="shared" si="45"/>
        <v>0.17014203734603819</v>
      </c>
      <c r="O532" s="2">
        <v>0</v>
      </c>
      <c r="P532" s="3">
        <f t="shared" si="42"/>
        <v>-145750.39999999999</v>
      </c>
    </row>
    <row r="533" spans="1:16" x14ac:dyDescent="0.35">
      <c r="A533">
        <v>73710</v>
      </c>
      <c r="B533" s="2">
        <v>9069.51</v>
      </c>
      <c r="C533" s="99">
        <v>14591.87</v>
      </c>
      <c r="D533" s="2">
        <v>0</v>
      </c>
      <c r="E533" s="2">
        <v>0</v>
      </c>
      <c r="F533" s="2">
        <v>0</v>
      </c>
      <c r="G533" s="2">
        <v>0</v>
      </c>
      <c r="H533" s="2">
        <v>0</v>
      </c>
      <c r="I533" s="2">
        <v>0</v>
      </c>
      <c r="J533" s="100">
        <f t="shared" si="43"/>
        <v>14591.87</v>
      </c>
      <c r="K533" s="2">
        <v>12749.57</v>
      </c>
      <c r="L533" s="3">
        <f t="shared" si="44"/>
        <v>1842.3000000000011</v>
      </c>
      <c r="M533" s="101">
        <f t="shared" si="45"/>
        <v>0.12625523664890112</v>
      </c>
      <c r="O533" s="2">
        <v>936.97</v>
      </c>
      <c r="P533" s="3">
        <f t="shared" si="42"/>
        <v>-13654.900000000001</v>
      </c>
    </row>
    <row r="534" spans="1:16" x14ac:dyDescent="0.35">
      <c r="A534">
        <v>73711</v>
      </c>
      <c r="B534" s="2">
        <v>127665.56</v>
      </c>
      <c r="C534" s="99">
        <v>218591.86</v>
      </c>
      <c r="D534" s="2">
        <v>2127.85</v>
      </c>
      <c r="E534" s="2">
        <v>6279.67</v>
      </c>
      <c r="F534" s="2">
        <v>10752.33</v>
      </c>
      <c r="G534" s="2">
        <v>104.66</v>
      </c>
      <c r="H534" s="2">
        <v>0</v>
      </c>
      <c r="I534" s="2">
        <v>0</v>
      </c>
      <c r="J534" s="100">
        <f t="shared" si="43"/>
        <v>231576.69999999998</v>
      </c>
      <c r="K534" s="2">
        <v>178450.58</v>
      </c>
      <c r="L534" s="3">
        <f t="shared" si="44"/>
        <v>53126.119999999995</v>
      </c>
      <c r="M534" s="101">
        <f t="shared" si="45"/>
        <v>0.22941047177889659</v>
      </c>
      <c r="O534" s="2">
        <v>0</v>
      </c>
      <c r="P534" s="3">
        <f t="shared" si="42"/>
        <v>-231576.69999999998</v>
      </c>
    </row>
    <row r="535" spans="1:16" x14ac:dyDescent="0.35">
      <c r="A535">
        <v>73712</v>
      </c>
      <c r="B535" s="2">
        <v>412943.11</v>
      </c>
      <c r="C535" s="99">
        <v>669559.54</v>
      </c>
      <c r="D535" s="2">
        <v>6882.28</v>
      </c>
      <c r="E535" s="2">
        <v>27402.45</v>
      </c>
      <c r="F535" s="2">
        <v>46918.92</v>
      </c>
      <c r="G535" s="2">
        <v>456.67</v>
      </c>
      <c r="H535" s="2">
        <v>0</v>
      </c>
      <c r="I535" s="2">
        <v>0</v>
      </c>
      <c r="J535" s="100">
        <f t="shared" si="43"/>
        <v>723817.41000000015</v>
      </c>
      <c r="K535" s="2">
        <v>642752.20000000007</v>
      </c>
      <c r="L535" s="3">
        <f t="shared" si="44"/>
        <v>81065.210000000079</v>
      </c>
      <c r="M535" s="101">
        <f t="shared" si="45"/>
        <v>0.11199676725101164</v>
      </c>
      <c r="O535" s="2">
        <v>37472.300000000003</v>
      </c>
      <c r="P535" s="3">
        <f t="shared" si="42"/>
        <v>-686345.1100000001</v>
      </c>
    </row>
    <row r="536" spans="1:16" x14ac:dyDescent="0.35">
      <c r="A536">
        <v>73801</v>
      </c>
      <c r="B536" s="2">
        <v>373881.17</v>
      </c>
      <c r="C536" s="99">
        <v>595028.88</v>
      </c>
      <c r="D536" s="2">
        <v>6231.4</v>
      </c>
      <c r="E536" s="2">
        <v>64362.09</v>
      </c>
      <c r="F536" s="2">
        <v>110202.23</v>
      </c>
      <c r="G536" s="2">
        <v>1072.71</v>
      </c>
      <c r="H536" s="2">
        <v>0</v>
      </c>
      <c r="I536" s="2">
        <v>0</v>
      </c>
      <c r="J536" s="100">
        <f t="shared" si="43"/>
        <v>712535.22</v>
      </c>
      <c r="K536" s="2">
        <v>630267.04999999993</v>
      </c>
      <c r="L536" s="3">
        <f t="shared" si="44"/>
        <v>82268.170000000042</v>
      </c>
      <c r="M536" s="101">
        <f t="shared" si="45"/>
        <v>0.11545839095504647</v>
      </c>
      <c r="O536" s="2">
        <v>45219.06</v>
      </c>
      <c r="P536" s="3">
        <f t="shared" si="42"/>
        <v>-667316.15999999992</v>
      </c>
    </row>
    <row r="537" spans="1:16" x14ac:dyDescent="0.35">
      <c r="A537">
        <v>73802</v>
      </c>
      <c r="B537" s="2">
        <v>980153.64</v>
      </c>
      <c r="C537" s="99">
        <v>1678242.38</v>
      </c>
      <c r="D537" s="2">
        <v>16335.9</v>
      </c>
      <c r="E537" s="2">
        <v>72127.12</v>
      </c>
      <c r="F537" s="2">
        <v>123497.93</v>
      </c>
      <c r="G537" s="2">
        <v>1202.0899999999999</v>
      </c>
      <c r="H537" s="2">
        <v>0</v>
      </c>
      <c r="I537" s="2">
        <v>0</v>
      </c>
      <c r="J537" s="100">
        <f t="shared" si="43"/>
        <v>1819278.2999999998</v>
      </c>
      <c r="K537" s="2">
        <v>1604442.5000000002</v>
      </c>
      <c r="L537" s="3">
        <f t="shared" si="44"/>
        <v>214835.79999999958</v>
      </c>
      <c r="M537" s="101">
        <f t="shared" si="45"/>
        <v>0.11808847497383969</v>
      </c>
      <c r="O537" s="2">
        <v>0</v>
      </c>
      <c r="P537" s="3">
        <f t="shared" si="42"/>
        <v>-1819278.2999999998</v>
      </c>
    </row>
    <row r="538" spans="1:16" x14ac:dyDescent="0.35">
      <c r="A538">
        <v>73803</v>
      </c>
      <c r="B538" s="2">
        <v>1357495.23</v>
      </c>
      <c r="C538" s="99">
        <v>2158100.17</v>
      </c>
      <c r="D538" s="2">
        <v>22635.200000000001</v>
      </c>
      <c r="E538" s="2">
        <v>112876.02</v>
      </c>
      <c r="F538" s="2">
        <v>193268.74</v>
      </c>
      <c r="G538" s="2">
        <v>1881.17</v>
      </c>
      <c r="H538" s="2">
        <v>0</v>
      </c>
      <c r="I538" s="2">
        <v>0</v>
      </c>
      <c r="J538" s="100">
        <f t="shared" si="43"/>
        <v>2375885.2799999998</v>
      </c>
      <c r="K538" s="2">
        <v>1970052.8999999997</v>
      </c>
      <c r="L538" s="3">
        <f t="shared" si="44"/>
        <v>405832.38000000012</v>
      </c>
      <c r="M538" s="101">
        <f t="shared" si="45"/>
        <v>0.17081312107796726</v>
      </c>
      <c r="O538" s="2">
        <v>165137.17000000001</v>
      </c>
      <c r="P538" s="3">
        <f t="shared" si="42"/>
        <v>-2210748.11</v>
      </c>
    </row>
    <row r="539" spans="1:16" x14ac:dyDescent="0.35">
      <c r="A539">
        <v>73805</v>
      </c>
      <c r="B539" s="2">
        <v>8471.73</v>
      </c>
      <c r="C539" s="99">
        <v>13750.95</v>
      </c>
      <c r="D539" s="2">
        <v>141.19999999999999</v>
      </c>
      <c r="E539" s="2">
        <v>0</v>
      </c>
      <c r="F539" s="2">
        <v>0</v>
      </c>
      <c r="G539" s="2">
        <v>0</v>
      </c>
      <c r="H539" s="2">
        <v>0</v>
      </c>
      <c r="I539" s="2">
        <v>0</v>
      </c>
      <c r="J539" s="100">
        <f t="shared" si="43"/>
        <v>13892.150000000001</v>
      </c>
      <c r="K539" s="2">
        <v>14863.07</v>
      </c>
      <c r="L539" s="3">
        <f t="shared" si="44"/>
        <v>-970.91999999999825</v>
      </c>
      <c r="M539" s="101">
        <f t="shared" si="45"/>
        <v>-6.9889829867946868E-2</v>
      </c>
      <c r="O539" s="2">
        <v>754.58</v>
      </c>
      <c r="P539" s="3">
        <f t="shared" si="42"/>
        <v>-13137.570000000002</v>
      </c>
    </row>
    <row r="540" spans="1:16" x14ac:dyDescent="0.35">
      <c r="A540">
        <v>73806</v>
      </c>
      <c r="B540" s="2">
        <v>3462</v>
      </c>
      <c r="C540" s="99">
        <v>5674.59</v>
      </c>
      <c r="D540" s="2">
        <v>57.7</v>
      </c>
      <c r="E540" s="2">
        <v>0</v>
      </c>
      <c r="F540" s="2">
        <v>0</v>
      </c>
      <c r="G540" s="2">
        <v>0</v>
      </c>
      <c r="H540" s="2">
        <v>0</v>
      </c>
      <c r="I540" s="2">
        <v>0</v>
      </c>
      <c r="J540" s="100">
        <f t="shared" si="43"/>
        <v>5732.29</v>
      </c>
      <c r="K540" s="2">
        <v>6211.26</v>
      </c>
      <c r="L540" s="3">
        <f t="shared" si="44"/>
        <v>-478.97000000000025</v>
      </c>
      <c r="M540" s="101">
        <f t="shared" si="45"/>
        <v>-8.3556484406755463E-2</v>
      </c>
      <c r="O540" s="2">
        <v>253.08</v>
      </c>
      <c r="P540" s="3">
        <f t="shared" si="42"/>
        <v>-5479.21</v>
      </c>
    </row>
    <row r="541" spans="1:16" x14ac:dyDescent="0.35">
      <c r="A541">
        <v>73807</v>
      </c>
      <c r="B541" s="2">
        <v>7013.75</v>
      </c>
      <c r="C541" s="99">
        <v>11045.56</v>
      </c>
      <c r="D541" s="2">
        <v>116.87</v>
      </c>
      <c r="E541" s="2">
        <v>0</v>
      </c>
      <c r="F541" s="2">
        <v>0</v>
      </c>
      <c r="G541" s="2">
        <v>0</v>
      </c>
      <c r="H541" s="2">
        <v>0</v>
      </c>
      <c r="I541" s="2">
        <v>0</v>
      </c>
      <c r="J541" s="100">
        <f t="shared" si="43"/>
        <v>11162.43</v>
      </c>
      <c r="K541" s="2">
        <v>11026.69</v>
      </c>
      <c r="L541" s="3">
        <f t="shared" si="44"/>
        <v>135.73999999999978</v>
      </c>
      <c r="M541" s="101">
        <f t="shared" si="45"/>
        <v>1.2160434600709683E-2</v>
      </c>
      <c r="O541" s="2">
        <v>963.39</v>
      </c>
      <c r="P541" s="3">
        <f t="shared" si="42"/>
        <v>-10199.040000000001</v>
      </c>
    </row>
    <row r="542" spans="1:16" x14ac:dyDescent="0.35">
      <c r="A542">
        <v>73808</v>
      </c>
      <c r="B542" s="2">
        <v>310.5</v>
      </c>
      <c r="C542" s="99">
        <v>507.83</v>
      </c>
      <c r="D542" s="2">
        <v>0</v>
      </c>
      <c r="E542" s="2">
        <v>81</v>
      </c>
      <c r="F542" s="2">
        <v>138.68</v>
      </c>
      <c r="G542" s="2">
        <v>0</v>
      </c>
      <c r="H542" s="2">
        <v>0</v>
      </c>
      <c r="I542" s="2">
        <v>0</v>
      </c>
      <c r="J542" s="100">
        <f t="shared" si="43"/>
        <v>646.51</v>
      </c>
      <c r="K542" s="2">
        <v>555.45000000000005</v>
      </c>
      <c r="L542" s="3">
        <f t="shared" si="44"/>
        <v>91.059999999999945</v>
      </c>
      <c r="M542" s="101">
        <f t="shared" si="45"/>
        <v>0.14084855609348648</v>
      </c>
      <c r="O542" s="2">
        <v>23.87</v>
      </c>
      <c r="P542" s="3">
        <f t="shared" si="42"/>
        <v>-622.64</v>
      </c>
    </row>
    <row r="543" spans="1:16" x14ac:dyDescent="0.35">
      <c r="A543">
        <v>73809</v>
      </c>
      <c r="B543" s="2">
        <v>1243.96</v>
      </c>
      <c r="C543" s="99">
        <v>1854.69</v>
      </c>
      <c r="D543" s="2">
        <v>20.75</v>
      </c>
      <c r="E543" s="2">
        <v>0</v>
      </c>
      <c r="F543" s="2">
        <v>0</v>
      </c>
      <c r="G543" s="2">
        <v>0</v>
      </c>
      <c r="H543" s="2">
        <v>0</v>
      </c>
      <c r="I543" s="2">
        <v>0</v>
      </c>
      <c r="J543" s="100">
        <f t="shared" si="43"/>
        <v>1875.44</v>
      </c>
      <c r="K543" s="2">
        <v>3152.06</v>
      </c>
      <c r="L543" s="3">
        <f t="shared" si="44"/>
        <v>-1276.6199999999999</v>
      </c>
      <c r="M543" s="101">
        <f t="shared" si="45"/>
        <v>-0.68070426139999141</v>
      </c>
      <c r="O543" s="2">
        <v>275.41000000000003</v>
      </c>
      <c r="P543" s="3">
        <f t="shared" si="42"/>
        <v>-1600.03</v>
      </c>
    </row>
    <row r="544" spans="1:16" x14ac:dyDescent="0.35">
      <c r="A544">
        <v>73810</v>
      </c>
      <c r="B544" s="2">
        <v>9783.7199999999993</v>
      </c>
      <c r="C544" s="99">
        <v>16751.990000000002</v>
      </c>
      <c r="D544" s="2">
        <v>0</v>
      </c>
      <c r="E544" s="2">
        <v>0</v>
      </c>
      <c r="F544" s="2">
        <v>0</v>
      </c>
      <c r="G544" s="2">
        <v>0</v>
      </c>
      <c r="H544" s="2">
        <v>0</v>
      </c>
      <c r="I544" s="2">
        <v>0</v>
      </c>
      <c r="J544" s="100">
        <f t="shared" si="43"/>
        <v>16751.990000000002</v>
      </c>
      <c r="K544" s="2">
        <v>12127.64</v>
      </c>
      <c r="L544" s="3">
        <f t="shared" si="44"/>
        <v>4624.3500000000022</v>
      </c>
      <c r="M544" s="101">
        <f t="shared" si="45"/>
        <v>0.27604780088813341</v>
      </c>
      <c r="O544" s="2">
        <v>0</v>
      </c>
      <c r="P544" s="3">
        <f t="shared" si="42"/>
        <v>-16751.990000000002</v>
      </c>
    </row>
    <row r="545" spans="1:16" x14ac:dyDescent="0.35">
      <c r="A545">
        <v>73811</v>
      </c>
      <c r="B545" s="2">
        <v>8853.2999999999993</v>
      </c>
      <c r="C545" s="99">
        <v>13913.81</v>
      </c>
      <c r="D545" s="2">
        <v>147.54</v>
      </c>
      <c r="E545" s="2">
        <v>1312.55</v>
      </c>
      <c r="F545" s="2">
        <v>2247.33</v>
      </c>
      <c r="G545" s="2">
        <v>21.88</v>
      </c>
      <c r="H545" s="2">
        <v>0</v>
      </c>
      <c r="I545" s="2">
        <v>0</v>
      </c>
      <c r="J545" s="100">
        <f t="shared" si="43"/>
        <v>16330.560000000001</v>
      </c>
      <c r="K545" s="2">
        <v>14012.93</v>
      </c>
      <c r="L545" s="3">
        <f t="shared" si="44"/>
        <v>2317.630000000001</v>
      </c>
      <c r="M545" s="101">
        <f t="shared" si="45"/>
        <v>0.14191981169047485</v>
      </c>
      <c r="O545" s="2">
        <v>1245.01</v>
      </c>
      <c r="P545" s="3">
        <f t="shared" si="42"/>
        <v>-15085.550000000001</v>
      </c>
    </row>
    <row r="546" spans="1:16" x14ac:dyDescent="0.35">
      <c r="A546">
        <v>73812</v>
      </c>
      <c r="B546" s="2">
        <v>49311.040000000001</v>
      </c>
      <c r="C546" s="99">
        <v>80366.77</v>
      </c>
      <c r="D546" s="2">
        <v>821.84</v>
      </c>
      <c r="E546" s="2">
        <v>1345.14</v>
      </c>
      <c r="F546" s="2">
        <v>2303.16</v>
      </c>
      <c r="G546" s="2">
        <v>22.42</v>
      </c>
      <c r="H546" s="2">
        <v>0</v>
      </c>
      <c r="I546" s="2">
        <v>0</v>
      </c>
      <c r="J546" s="100">
        <f t="shared" si="43"/>
        <v>83514.19</v>
      </c>
      <c r="K546" s="2">
        <v>70500.820000000007</v>
      </c>
      <c r="L546" s="3">
        <f t="shared" si="44"/>
        <v>13013.369999999995</v>
      </c>
      <c r="M546" s="101">
        <f t="shared" si="45"/>
        <v>0.15582226206109398</v>
      </c>
      <c r="O546" s="2">
        <v>4064.32</v>
      </c>
      <c r="P546" s="3">
        <f t="shared" ref="P546:P577" si="46">O546-J546</f>
        <v>-79449.87</v>
      </c>
    </row>
    <row r="547" spans="1:16" x14ac:dyDescent="0.35">
      <c r="A547">
        <v>73815</v>
      </c>
      <c r="B547" s="2">
        <v>710178.62</v>
      </c>
      <c r="C547" s="99">
        <v>1151009.56</v>
      </c>
      <c r="D547" s="2">
        <v>0</v>
      </c>
      <c r="E547" s="2">
        <v>6319.45</v>
      </c>
      <c r="F547" s="2">
        <v>10820.19</v>
      </c>
      <c r="G547" s="2">
        <v>0</v>
      </c>
      <c r="H547" s="2">
        <v>0</v>
      </c>
      <c r="I547" s="2">
        <v>0</v>
      </c>
      <c r="J547" s="100">
        <f t="shared" si="43"/>
        <v>1161829.75</v>
      </c>
      <c r="K547" s="2">
        <v>1016547.2400000001</v>
      </c>
      <c r="L547" s="3">
        <f t="shared" si="44"/>
        <v>145282.50999999989</v>
      </c>
      <c r="M547" s="101">
        <f t="shared" si="45"/>
        <v>0.12504629873697062</v>
      </c>
      <c r="O547" s="2">
        <v>64968.77</v>
      </c>
      <c r="P547" s="3">
        <f t="shared" si="46"/>
        <v>-1096860.98</v>
      </c>
    </row>
    <row r="548" spans="1:16" x14ac:dyDescent="0.35">
      <c r="A548">
        <v>73816</v>
      </c>
      <c r="B548" s="2">
        <v>0</v>
      </c>
      <c r="C548" s="99">
        <v>-12.24</v>
      </c>
      <c r="D548" s="2">
        <v>0</v>
      </c>
      <c r="E548" s="2">
        <v>180</v>
      </c>
      <c r="F548" s="2">
        <v>304.2</v>
      </c>
      <c r="G548" s="2">
        <v>3</v>
      </c>
      <c r="H548" s="2">
        <v>0</v>
      </c>
      <c r="I548" s="2">
        <v>0</v>
      </c>
      <c r="J548" s="100">
        <f t="shared" si="43"/>
        <v>294.95999999999998</v>
      </c>
      <c r="K548" s="2">
        <v>162.48000000000002</v>
      </c>
      <c r="L548" s="3">
        <f t="shared" si="44"/>
        <v>132.47999999999996</v>
      </c>
      <c r="M548" s="101">
        <f t="shared" si="45"/>
        <v>0.44914564686737174</v>
      </c>
      <c r="O548" s="2">
        <v>12.24</v>
      </c>
      <c r="P548" s="3">
        <f t="shared" si="46"/>
        <v>-282.71999999999997</v>
      </c>
    </row>
    <row r="549" spans="1:16" x14ac:dyDescent="0.35">
      <c r="A549">
        <v>73817</v>
      </c>
      <c r="B549" s="2">
        <v>5486.74</v>
      </c>
      <c r="C549" s="99">
        <v>9394.1299999999992</v>
      </c>
      <c r="D549" s="2">
        <v>0</v>
      </c>
      <c r="E549" s="2">
        <v>5612.46</v>
      </c>
      <c r="F549" s="2">
        <v>9609.82</v>
      </c>
      <c r="G549" s="2">
        <v>0</v>
      </c>
      <c r="H549" s="2">
        <v>0</v>
      </c>
      <c r="I549" s="2">
        <v>0</v>
      </c>
      <c r="J549" s="100">
        <f t="shared" si="43"/>
        <v>19003.95</v>
      </c>
      <c r="K549" s="2">
        <v>16710.34</v>
      </c>
      <c r="L549" s="3">
        <f t="shared" si="44"/>
        <v>2293.6100000000006</v>
      </c>
      <c r="M549" s="101">
        <f t="shared" si="45"/>
        <v>0.12069122471907159</v>
      </c>
      <c r="O549" s="2">
        <v>0</v>
      </c>
      <c r="P549" s="3">
        <f t="shared" si="46"/>
        <v>-19003.95</v>
      </c>
    </row>
    <row r="550" spans="1:16" x14ac:dyDescent="0.35">
      <c r="A550">
        <v>73819</v>
      </c>
      <c r="B550" s="2">
        <v>2884.05</v>
      </c>
      <c r="C550" s="99">
        <v>4938.1400000000003</v>
      </c>
      <c r="D550" s="2">
        <v>48.07</v>
      </c>
      <c r="E550" s="2">
        <v>0</v>
      </c>
      <c r="F550" s="2">
        <v>0</v>
      </c>
      <c r="G550" s="2">
        <v>0</v>
      </c>
      <c r="H550" s="2">
        <v>0</v>
      </c>
      <c r="I550" s="2">
        <v>0</v>
      </c>
      <c r="J550" s="100">
        <f t="shared" si="43"/>
        <v>4986.21</v>
      </c>
      <c r="K550" s="2">
        <v>4300.6799999999994</v>
      </c>
      <c r="L550" s="3">
        <f t="shared" si="44"/>
        <v>685.53000000000065</v>
      </c>
      <c r="M550" s="101">
        <f t="shared" si="45"/>
        <v>0.13748518413785232</v>
      </c>
      <c r="O550" s="2">
        <v>0</v>
      </c>
      <c r="P550" s="3">
        <f t="shared" si="46"/>
        <v>-4986.21</v>
      </c>
    </row>
    <row r="551" spans="1:16" x14ac:dyDescent="0.35">
      <c r="A551">
        <v>73820</v>
      </c>
      <c r="B551" s="2">
        <v>5403.78</v>
      </c>
      <c r="C551" s="99">
        <v>8690.23</v>
      </c>
      <c r="D551" s="2">
        <v>0</v>
      </c>
      <c r="E551" s="2">
        <v>0</v>
      </c>
      <c r="F551" s="2">
        <v>0</v>
      </c>
      <c r="G551" s="2">
        <v>0</v>
      </c>
      <c r="H551" s="2">
        <v>0</v>
      </c>
      <c r="I551" s="2">
        <v>0</v>
      </c>
      <c r="J551" s="100">
        <f t="shared" si="43"/>
        <v>8690.23</v>
      </c>
      <c r="K551" s="2">
        <v>8611.9</v>
      </c>
      <c r="L551" s="3">
        <f t="shared" si="44"/>
        <v>78.329999999999927</v>
      </c>
      <c r="M551" s="101">
        <f t="shared" si="45"/>
        <v>9.0135704118302889E-3</v>
      </c>
      <c r="O551" s="2">
        <v>562.25</v>
      </c>
      <c r="P551" s="3">
        <f t="shared" si="46"/>
        <v>-8127.98</v>
      </c>
    </row>
    <row r="552" spans="1:16" x14ac:dyDescent="0.35">
      <c r="A552">
        <v>73821</v>
      </c>
      <c r="B552" s="2">
        <v>13004.61</v>
      </c>
      <c r="C552" s="99">
        <v>22266.97</v>
      </c>
      <c r="D552" s="2">
        <v>216.75</v>
      </c>
      <c r="E552" s="2">
        <v>0</v>
      </c>
      <c r="F552" s="2">
        <v>0</v>
      </c>
      <c r="G552" s="2">
        <v>0</v>
      </c>
      <c r="H552" s="2">
        <v>0</v>
      </c>
      <c r="I552" s="2">
        <v>0</v>
      </c>
      <c r="J552" s="100">
        <f t="shared" si="43"/>
        <v>22483.72</v>
      </c>
      <c r="K552" s="2">
        <v>19159.189999999995</v>
      </c>
      <c r="L552" s="3">
        <f t="shared" si="44"/>
        <v>3324.5300000000061</v>
      </c>
      <c r="M552" s="101">
        <f t="shared" si="45"/>
        <v>0.14786387661828229</v>
      </c>
      <c r="O552" s="2">
        <v>0</v>
      </c>
      <c r="P552" s="3">
        <f t="shared" si="46"/>
        <v>-22483.72</v>
      </c>
    </row>
    <row r="553" spans="1:16" x14ac:dyDescent="0.35">
      <c r="A553">
        <v>73822</v>
      </c>
      <c r="B553" s="2">
        <v>229725.94</v>
      </c>
      <c r="C553" s="99">
        <v>368478.57</v>
      </c>
      <c r="D553" s="2">
        <v>3828.78</v>
      </c>
      <c r="E553" s="2">
        <v>13157.33</v>
      </c>
      <c r="F553" s="2">
        <v>22528.240000000002</v>
      </c>
      <c r="G553" s="2">
        <v>219.29</v>
      </c>
      <c r="H553" s="2">
        <v>0</v>
      </c>
      <c r="I553" s="2">
        <v>0</v>
      </c>
      <c r="J553" s="100">
        <f t="shared" si="43"/>
        <v>395054.88</v>
      </c>
      <c r="K553" s="2">
        <v>335570.3</v>
      </c>
      <c r="L553" s="3">
        <f t="shared" si="44"/>
        <v>59484.580000000016</v>
      </c>
      <c r="M553" s="101">
        <f t="shared" si="45"/>
        <v>0.15057295330714562</v>
      </c>
      <c r="O553" s="2">
        <v>24869.11</v>
      </c>
      <c r="P553" s="3">
        <f t="shared" si="46"/>
        <v>-370185.77</v>
      </c>
    </row>
    <row r="554" spans="1:16" x14ac:dyDescent="0.35">
      <c r="A554">
        <v>73901</v>
      </c>
      <c r="B554" s="2">
        <v>277199.24</v>
      </c>
      <c r="C554" s="99">
        <v>444210.23</v>
      </c>
      <c r="D554" s="2">
        <v>4619.96</v>
      </c>
      <c r="E554" s="2">
        <v>11605.92</v>
      </c>
      <c r="F554" s="2">
        <v>19871.75</v>
      </c>
      <c r="G554" s="2">
        <v>193.43</v>
      </c>
      <c r="H554" s="2">
        <v>0</v>
      </c>
      <c r="I554" s="2">
        <v>0</v>
      </c>
      <c r="J554" s="100">
        <f t="shared" si="43"/>
        <v>468895.37</v>
      </c>
      <c r="K554" s="2">
        <v>433514.3</v>
      </c>
      <c r="L554" s="3">
        <f t="shared" si="44"/>
        <v>35381.070000000007</v>
      </c>
      <c r="M554" s="101">
        <f t="shared" si="45"/>
        <v>7.5456215317289244E-2</v>
      </c>
      <c r="O554" s="2">
        <v>30415.29</v>
      </c>
      <c r="P554" s="3">
        <f t="shared" si="46"/>
        <v>-438480.08</v>
      </c>
    </row>
    <row r="555" spans="1:16" x14ac:dyDescent="0.35">
      <c r="A555">
        <v>73902</v>
      </c>
      <c r="B555" s="2">
        <v>61568.5</v>
      </c>
      <c r="C555" s="99">
        <v>100765.7</v>
      </c>
      <c r="D555" s="2">
        <v>1026.1400000000001</v>
      </c>
      <c r="E555" s="2">
        <v>2730.46</v>
      </c>
      <c r="F555" s="2">
        <v>4674.9799999999996</v>
      </c>
      <c r="G555" s="2">
        <v>45.52</v>
      </c>
      <c r="H555" s="2">
        <v>0</v>
      </c>
      <c r="I555" s="2">
        <v>0</v>
      </c>
      <c r="J555" s="100">
        <f t="shared" si="43"/>
        <v>106512.34</v>
      </c>
      <c r="K555" s="2">
        <v>91116.50999999998</v>
      </c>
      <c r="L555" s="3">
        <f t="shared" si="44"/>
        <v>15395.830000000016</v>
      </c>
      <c r="M555" s="101">
        <f t="shared" si="45"/>
        <v>0.14454503581462971</v>
      </c>
      <c r="O555" s="2">
        <v>4653.01</v>
      </c>
      <c r="P555" s="3">
        <f t="shared" si="46"/>
        <v>-101859.33</v>
      </c>
    </row>
    <row r="556" spans="1:16" x14ac:dyDescent="0.35">
      <c r="A556">
        <v>73903</v>
      </c>
      <c r="B556" s="2">
        <v>1403439.18</v>
      </c>
      <c r="C556" s="99">
        <v>2258672.5699999998</v>
      </c>
      <c r="D556" s="2">
        <v>23390.67</v>
      </c>
      <c r="E556" s="2">
        <v>51045.3</v>
      </c>
      <c r="F556" s="2">
        <v>87400.05</v>
      </c>
      <c r="G556" s="2">
        <v>850.67</v>
      </c>
      <c r="H556" s="2">
        <v>0</v>
      </c>
      <c r="I556" s="2">
        <v>0</v>
      </c>
      <c r="J556" s="100">
        <f t="shared" si="43"/>
        <v>2370313.9599999995</v>
      </c>
      <c r="K556" s="2">
        <v>2172560.7200000002</v>
      </c>
      <c r="L556" s="3">
        <f t="shared" si="44"/>
        <v>197753.23999999929</v>
      </c>
      <c r="M556" s="101">
        <f t="shared" si="45"/>
        <v>8.3429133581949338E-2</v>
      </c>
      <c r="O556" s="2">
        <v>144322.87</v>
      </c>
      <c r="P556" s="3">
        <f t="shared" si="46"/>
        <v>-2225991.0899999994</v>
      </c>
    </row>
    <row r="557" spans="1:16" x14ac:dyDescent="0.35">
      <c r="A557">
        <v>73904</v>
      </c>
      <c r="B557" s="2">
        <v>438495.64</v>
      </c>
      <c r="C557" s="99">
        <v>750800.73</v>
      </c>
      <c r="D557" s="2">
        <v>7308.31</v>
      </c>
      <c r="E557" s="2">
        <v>125.28</v>
      </c>
      <c r="F557" s="2">
        <v>214.5</v>
      </c>
      <c r="G557" s="2">
        <v>2.09</v>
      </c>
      <c r="H557" s="2">
        <v>0</v>
      </c>
      <c r="I557" s="2">
        <v>0</v>
      </c>
      <c r="J557" s="100">
        <f t="shared" si="43"/>
        <v>758325.63</v>
      </c>
      <c r="K557" s="2">
        <v>733576.35000000009</v>
      </c>
      <c r="L557" s="3">
        <f t="shared" si="44"/>
        <v>24749.279999999912</v>
      </c>
      <c r="M557" s="101">
        <f t="shared" si="45"/>
        <v>3.2636744718756126E-2</v>
      </c>
      <c r="O557" s="2">
        <v>0</v>
      </c>
      <c r="P557" s="3">
        <f t="shared" si="46"/>
        <v>-758325.63</v>
      </c>
    </row>
    <row r="558" spans="1:16" x14ac:dyDescent="0.35">
      <c r="A558">
        <v>73906</v>
      </c>
      <c r="B558" s="2">
        <v>107040.01</v>
      </c>
      <c r="C558" s="99">
        <v>170270.76</v>
      </c>
      <c r="D558" s="2">
        <v>1783.96</v>
      </c>
      <c r="E558" s="2">
        <v>10477.379999999999</v>
      </c>
      <c r="F558" s="2">
        <v>17939.52</v>
      </c>
      <c r="G558" s="2">
        <v>174.63</v>
      </c>
      <c r="H558" s="2">
        <v>0</v>
      </c>
      <c r="I558" s="2">
        <v>0</v>
      </c>
      <c r="J558" s="100">
        <f t="shared" si="43"/>
        <v>190168.87</v>
      </c>
      <c r="K558" s="2">
        <v>181357.86000000002</v>
      </c>
      <c r="L558" s="3">
        <f t="shared" si="44"/>
        <v>8811.0099999999802</v>
      </c>
      <c r="M558" s="101">
        <f t="shared" si="45"/>
        <v>4.6332556953196283E-2</v>
      </c>
      <c r="O558" s="2">
        <v>13005.61</v>
      </c>
      <c r="P558" s="3">
        <f t="shared" si="46"/>
        <v>-177163.26</v>
      </c>
    </row>
    <row r="559" spans="1:16" x14ac:dyDescent="0.35">
      <c r="A559">
        <v>73907</v>
      </c>
      <c r="B559" s="2">
        <v>79691.740000000005</v>
      </c>
      <c r="C559" s="99">
        <v>129086.19</v>
      </c>
      <c r="D559" s="2">
        <v>1328.3</v>
      </c>
      <c r="E559" s="2">
        <v>621</v>
      </c>
      <c r="F559" s="2">
        <v>1063.31</v>
      </c>
      <c r="G559" s="2">
        <v>10.37</v>
      </c>
      <c r="H559" s="2">
        <v>0</v>
      </c>
      <c r="I559" s="2">
        <v>0</v>
      </c>
      <c r="J559" s="100">
        <f t="shared" si="43"/>
        <v>131488.17000000001</v>
      </c>
      <c r="K559" s="2">
        <v>116279.64</v>
      </c>
      <c r="L559" s="3">
        <f t="shared" si="44"/>
        <v>15208.530000000013</v>
      </c>
      <c r="M559" s="101">
        <f t="shared" si="45"/>
        <v>0.11566462595076053</v>
      </c>
      <c r="O559" s="2">
        <v>7363.1</v>
      </c>
      <c r="P559" s="3">
        <f t="shared" si="46"/>
        <v>-124125.07</v>
      </c>
    </row>
    <row r="560" spans="1:16" x14ac:dyDescent="0.35">
      <c r="A560">
        <v>73909</v>
      </c>
      <c r="B560" s="2">
        <v>134371.47</v>
      </c>
      <c r="C560" s="99">
        <v>214660.82</v>
      </c>
      <c r="D560" s="2">
        <v>2239.44</v>
      </c>
      <c r="E560" s="2">
        <v>0</v>
      </c>
      <c r="F560" s="2">
        <v>0</v>
      </c>
      <c r="G560" s="2">
        <v>0</v>
      </c>
      <c r="H560" s="2">
        <v>0</v>
      </c>
      <c r="I560" s="2">
        <v>0</v>
      </c>
      <c r="J560" s="100">
        <f t="shared" si="43"/>
        <v>216900.26</v>
      </c>
      <c r="K560" s="2">
        <v>199965.96</v>
      </c>
      <c r="L560" s="3">
        <f t="shared" si="44"/>
        <v>16934.300000000017</v>
      </c>
      <c r="M560" s="101">
        <f t="shared" si="45"/>
        <v>7.8074134166552026E-2</v>
      </c>
      <c r="O560" s="2">
        <v>15413.71</v>
      </c>
      <c r="P560" s="3">
        <f t="shared" si="46"/>
        <v>-201486.55000000002</v>
      </c>
    </row>
    <row r="561" spans="1:16" x14ac:dyDescent="0.35">
      <c r="A561">
        <v>73910</v>
      </c>
      <c r="B561" s="2">
        <v>13815.48</v>
      </c>
      <c r="C561" s="99">
        <v>23654.7</v>
      </c>
      <c r="D561" s="2">
        <v>230.26</v>
      </c>
      <c r="E561" s="2">
        <v>0</v>
      </c>
      <c r="F561" s="2">
        <v>0</v>
      </c>
      <c r="G561" s="2">
        <v>0</v>
      </c>
      <c r="H561" s="2">
        <v>0</v>
      </c>
      <c r="I561" s="2">
        <v>0</v>
      </c>
      <c r="J561" s="100">
        <f t="shared" si="43"/>
        <v>23884.959999999999</v>
      </c>
      <c r="K561" s="2">
        <v>28171.86</v>
      </c>
      <c r="L561" s="3">
        <f t="shared" si="44"/>
        <v>-4286.9000000000015</v>
      </c>
      <c r="M561" s="101">
        <f t="shared" si="45"/>
        <v>-0.17948114629457204</v>
      </c>
      <c r="O561" s="2">
        <v>0</v>
      </c>
      <c r="P561" s="3">
        <f t="shared" si="46"/>
        <v>-23884.959999999999</v>
      </c>
    </row>
    <row r="562" spans="1:16" x14ac:dyDescent="0.35">
      <c r="A562">
        <v>73911</v>
      </c>
      <c r="B562" s="2">
        <v>532891.18000000005</v>
      </c>
      <c r="C562" s="99">
        <v>857151.71</v>
      </c>
      <c r="D562" s="2">
        <v>8881.4500000000007</v>
      </c>
      <c r="E562" s="2">
        <v>50686.559999999998</v>
      </c>
      <c r="F562" s="2">
        <v>86786.79</v>
      </c>
      <c r="G562" s="2">
        <v>844.76</v>
      </c>
      <c r="H562" s="2">
        <v>0</v>
      </c>
      <c r="I562" s="2">
        <v>0</v>
      </c>
      <c r="J562" s="100">
        <f t="shared" si="43"/>
        <v>953664.71</v>
      </c>
      <c r="K562" s="2">
        <v>879534.57</v>
      </c>
      <c r="L562" s="3">
        <f t="shared" si="44"/>
        <v>74130.140000000014</v>
      </c>
      <c r="M562" s="101">
        <f t="shared" si="45"/>
        <v>7.7731868677409707E-2</v>
      </c>
      <c r="O562" s="2">
        <v>55275.03</v>
      </c>
      <c r="P562" s="3">
        <f t="shared" si="46"/>
        <v>-898389.67999999993</v>
      </c>
    </row>
    <row r="563" spans="1:16" x14ac:dyDescent="0.35">
      <c r="A563">
        <v>73912</v>
      </c>
      <c r="B563" s="2">
        <v>5919.96</v>
      </c>
      <c r="C563" s="99">
        <v>9500.4699999999993</v>
      </c>
      <c r="D563" s="2">
        <v>98.77</v>
      </c>
      <c r="E563" s="2">
        <v>0</v>
      </c>
      <c r="F563" s="2">
        <v>0</v>
      </c>
      <c r="G563" s="2">
        <v>0</v>
      </c>
      <c r="H563" s="2">
        <v>0</v>
      </c>
      <c r="I563" s="2">
        <v>0</v>
      </c>
      <c r="J563" s="100">
        <f t="shared" si="43"/>
        <v>9599.24</v>
      </c>
      <c r="K563" s="2">
        <v>5109.8200000000006</v>
      </c>
      <c r="L563" s="3">
        <f t="shared" si="44"/>
        <v>4489.4199999999992</v>
      </c>
      <c r="M563" s="101">
        <f t="shared" si="45"/>
        <v>0.4676849417245531</v>
      </c>
      <c r="O563" s="2">
        <v>507.34</v>
      </c>
      <c r="P563" s="3">
        <f t="shared" si="46"/>
        <v>-9091.9</v>
      </c>
    </row>
    <row r="564" spans="1:16" x14ac:dyDescent="0.35">
      <c r="A564">
        <v>73913</v>
      </c>
      <c r="B564" s="2">
        <v>51154.67</v>
      </c>
      <c r="C564" s="99">
        <v>87585.02</v>
      </c>
      <c r="D564" s="2">
        <v>852.53</v>
      </c>
      <c r="E564" s="2">
        <v>0</v>
      </c>
      <c r="F564" s="2">
        <v>0</v>
      </c>
      <c r="G564" s="2">
        <v>0</v>
      </c>
      <c r="H564" s="2">
        <v>0</v>
      </c>
      <c r="I564" s="2">
        <v>0</v>
      </c>
      <c r="J564" s="100">
        <f t="shared" si="43"/>
        <v>88437.55</v>
      </c>
      <c r="K564" s="2">
        <v>74353</v>
      </c>
      <c r="L564" s="3">
        <f t="shared" si="44"/>
        <v>14084.550000000003</v>
      </c>
      <c r="M564" s="101">
        <f t="shared" si="45"/>
        <v>0.15925983928772339</v>
      </c>
      <c r="O564" s="2">
        <v>0</v>
      </c>
      <c r="P564" s="3">
        <f t="shared" si="46"/>
        <v>-88437.55</v>
      </c>
    </row>
    <row r="565" spans="1:16" x14ac:dyDescent="0.35">
      <c r="A565">
        <v>73914</v>
      </c>
      <c r="B565" s="2">
        <v>6866</v>
      </c>
      <c r="C565" s="99">
        <v>11196.38</v>
      </c>
      <c r="D565" s="2">
        <v>114.44</v>
      </c>
      <c r="E565" s="2">
        <v>54</v>
      </c>
      <c r="F565" s="2">
        <v>92.46</v>
      </c>
      <c r="G565" s="2">
        <v>0.9</v>
      </c>
      <c r="H565" s="2">
        <v>0</v>
      </c>
      <c r="I565" s="2">
        <v>0</v>
      </c>
      <c r="J565" s="100">
        <f t="shared" si="43"/>
        <v>11404.179999999998</v>
      </c>
      <c r="K565" s="2">
        <v>9248.3399999999983</v>
      </c>
      <c r="L565" s="3">
        <f t="shared" si="44"/>
        <v>2155.84</v>
      </c>
      <c r="M565" s="101">
        <f t="shared" si="45"/>
        <v>0.1890394574620885</v>
      </c>
      <c r="O565" s="2">
        <v>559.30999999999995</v>
      </c>
      <c r="P565" s="3">
        <f t="shared" si="46"/>
        <v>-10844.869999999999</v>
      </c>
    </row>
    <row r="566" spans="1:16" x14ac:dyDescent="0.35">
      <c r="A566">
        <v>73915</v>
      </c>
      <c r="B566" s="2">
        <v>31355.09</v>
      </c>
      <c r="C566" s="99">
        <v>53686.71</v>
      </c>
      <c r="D566" s="2">
        <v>0</v>
      </c>
      <c r="E566" s="2">
        <v>5612.88</v>
      </c>
      <c r="F566" s="2">
        <v>9610.6200000000008</v>
      </c>
      <c r="G566" s="2">
        <v>0</v>
      </c>
      <c r="H566" s="2">
        <v>0</v>
      </c>
      <c r="I566" s="2">
        <v>0</v>
      </c>
      <c r="J566" s="100">
        <f t="shared" si="43"/>
        <v>63297.329999999994</v>
      </c>
      <c r="K566" s="2">
        <v>55242.06</v>
      </c>
      <c r="L566" s="3">
        <f t="shared" si="44"/>
        <v>8055.2699999999968</v>
      </c>
      <c r="M566" s="101">
        <f t="shared" si="45"/>
        <v>0.12726081811033732</v>
      </c>
      <c r="O566" s="2">
        <v>0</v>
      </c>
      <c r="P566" s="3">
        <f t="shared" si="46"/>
        <v>-63297.329999999994</v>
      </c>
    </row>
    <row r="567" spans="1:16" x14ac:dyDescent="0.35">
      <c r="A567">
        <v>73916</v>
      </c>
      <c r="B567" s="2">
        <v>420205.05</v>
      </c>
      <c r="C567" s="99">
        <v>679331.77</v>
      </c>
      <c r="D567" s="2">
        <v>7003.46</v>
      </c>
      <c r="E567" s="2">
        <v>12583.42</v>
      </c>
      <c r="F567" s="2">
        <v>21545.7</v>
      </c>
      <c r="G567" s="2">
        <v>209.71</v>
      </c>
      <c r="H567" s="2">
        <v>0</v>
      </c>
      <c r="I567" s="2">
        <v>0</v>
      </c>
      <c r="J567" s="100">
        <f t="shared" si="43"/>
        <v>708090.6399999999</v>
      </c>
      <c r="K567" s="2">
        <v>628191.46000000008</v>
      </c>
      <c r="L567" s="3">
        <f t="shared" si="44"/>
        <v>79899.179999999818</v>
      </c>
      <c r="M567" s="101">
        <f t="shared" si="45"/>
        <v>0.11283750340210659</v>
      </c>
      <c r="O567" s="2">
        <v>40151.81</v>
      </c>
      <c r="P567" s="3">
        <f t="shared" si="46"/>
        <v>-667938.82999999984</v>
      </c>
    </row>
    <row r="568" spans="1:16" x14ac:dyDescent="0.35">
      <c r="A568">
        <v>73917</v>
      </c>
      <c r="B568" s="2">
        <v>11811.35</v>
      </c>
      <c r="C568" s="99">
        <v>20223.560000000001</v>
      </c>
      <c r="D568" s="2">
        <v>196.86</v>
      </c>
      <c r="E568" s="2">
        <v>13757.58</v>
      </c>
      <c r="F568" s="2">
        <v>23555.82</v>
      </c>
      <c r="G568" s="2">
        <v>229.27</v>
      </c>
      <c r="H568" s="2">
        <v>0</v>
      </c>
      <c r="I568" s="2">
        <v>0</v>
      </c>
      <c r="J568" s="100">
        <f t="shared" si="43"/>
        <v>44205.509999999995</v>
      </c>
      <c r="K568" s="2">
        <v>41954.710000000006</v>
      </c>
      <c r="L568" s="3">
        <f t="shared" si="44"/>
        <v>2250.7999999999884</v>
      </c>
      <c r="M568" s="101">
        <f t="shared" si="45"/>
        <v>5.091672961130838E-2</v>
      </c>
      <c r="O568" s="2">
        <v>0</v>
      </c>
      <c r="P568" s="3">
        <f t="shared" si="46"/>
        <v>-44205.509999999995</v>
      </c>
    </row>
    <row r="569" spans="1:16" x14ac:dyDescent="0.35">
      <c r="A569">
        <v>73918</v>
      </c>
      <c r="B569" s="2">
        <v>45474.3</v>
      </c>
      <c r="C569" s="99">
        <v>77862.06</v>
      </c>
      <c r="D569" s="2">
        <v>757.89</v>
      </c>
      <c r="E569" s="2">
        <v>0</v>
      </c>
      <c r="F569" s="2">
        <v>0</v>
      </c>
      <c r="G569" s="2">
        <v>0</v>
      </c>
      <c r="H569" s="2">
        <v>0</v>
      </c>
      <c r="I569" s="2">
        <v>0</v>
      </c>
      <c r="J569" s="100">
        <f t="shared" si="43"/>
        <v>78619.95</v>
      </c>
      <c r="K569" s="2">
        <v>70630.559999999998</v>
      </c>
      <c r="L569" s="3">
        <f t="shared" si="44"/>
        <v>7989.3899999999994</v>
      </c>
      <c r="M569" s="101">
        <f t="shared" si="45"/>
        <v>0.10162039024446085</v>
      </c>
      <c r="O569" s="2">
        <v>0</v>
      </c>
      <c r="P569" s="3">
        <f t="shared" si="46"/>
        <v>-78619.95</v>
      </c>
    </row>
    <row r="570" spans="1:16" x14ac:dyDescent="0.35">
      <c r="A570">
        <v>74001</v>
      </c>
      <c r="B570" s="2">
        <v>230518.82</v>
      </c>
      <c r="C570" s="99">
        <v>394698.74</v>
      </c>
      <c r="D570" s="2">
        <v>3841.94</v>
      </c>
      <c r="E570" s="2">
        <v>0</v>
      </c>
      <c r="F570" s="2">
        <v>0</v>
      </c>
      <c r="G570" s="2">
        <v>0</v>
      </c>
      <c r="H570" s="2">
        <v>0</v>
      </c>
      <c r="I570" s="2">
        <v>0</v>
      </c>
      <c r="J570" s="100">
        <f t="shared" si="43"/>
        <v>398540.68</v>
      </c>
      <c r="K570" s="2">
        <v>422339.98000000004</v>
      </c>
      <c r="L570" s="3">
        <f t="shared" si="44"/>
        <v>-23799.300000000047</v>
      </c>
      <c r="M570" s="101">
        <f t="shared" si="45"/>
        <v>-5.971611229247676E-2</v>
      </c>
      <c r="O570" s="2">
        <v>0</v>
      </c>
      <c r="P570" s="3">
        <f t="shared" si="46"/>
        <v>-398540.68</v>
      </c>
    </row>
    <row r="571" spans="1:16" x14ac:dyDescent="0.35">
      <c r="A571">
        <v>74002</v>
      </c>
      <c r="B571" s="2">
        <v>1275216.01</v>
      </c>
      <c r="C571" s="99">
        <v>2067621.73</v>
      </c>
      <c r="D571" s="2">
        <v>21253.27</v>
      </c>
      <c r="E571" s="2">
        <v>19171.54</v>
      </c>
      <c r="F571" s="2">
        <v>32826.39</v>
      </c>
      <c r="G571" s="2">
        <v>319.52999999999997</v>
      </c>
      <c r="H571" s="2">
        <v>0</v>
      </c>
      <c r="I571" s="2">
        <v>0</v>
      </c>
      <c r="J571" s="100">
        <f t="shared" si="43"/>
        <v>2122020.92</v>
      </c>
      <c r="K571" s="2">
        <v>1836846.48</v>
      </c>
      <c r="L571" s="3">
        <f t="shared" si="44"/>
        <v>285174.43999999994</v>
      </c>
      <c r="M571" s="101">
        <f t="shared" si="45"/>
        <v>0.13438813788885737</v>
      </c>
      <c r="O571" s="2">
        <v>115815.01</v>
      </c>
      <c r="P571" s="3">
        <f t="shared" si="46"/>
        <v>-2006205.91</v>
      </c>
    </row>
    <row r="572" spans="1:16" x14ac:dyDescent="0.35">
      <c r="A572">
        <v>74003</v>
      </c>
      <c r="B572" s="2">
        <v>4773688.9400000004</v>
      </c>
      <c r="C572" s="99">
        <v>7678269.96</v>
      </c>
      <c r="D572" s="2">
        <v>79561.84</v>
      </c>
      <c r="E572" s="2">
        <v>328322.82</v>
      </c>
      <c r="F572" s="2">
        <v>561806.92000000004</v>
      </c>
      <c r="G572" s="2">
        <v>5472.21</v>
      </c>
      <c r="H572" s="2">
        <v>0</v>
      </c>
      <c r="I572" s="2">
        <v>0</v>
      </c>
      <c r="J572" s="100">
        <f t="shared" si="43"/>
        <v>8325110.9300000016</v>
      </c>
      <c r="K572" s="2">
        <v>7525114.7299999995</v>
      </c>
      <c r="L572" s="3">
        <f t="shared" si="44"/>
        <v>799996.20000000205</v>
      </c>
      <c r="M572" s="101">
        <f t="shared" si="45"/>
        <v>9.6094359189517961E-2</v>
      </c>
      <c r="O572" s="2">
        <v>495111.62</v>
      </c>
      <c r="P572" s="3">
        <f t="shared" si="46"/>
        <v>-7829999.3100000015</v>
      </c>
    </row>
    <row r="573" spans="1:16" x14ac:dyDescent="0.35">
      <c r="A573">
        <v>74005</v>
      </c>
      <c r="B573" s="2">
        <v>5568592.2400000002</v>
      </c>
      <c r="C573" s="99">
        <v>8966014.8300000001</v>
      </c>
      <c r="D573" s="2">
        <v>92809.95</v>
      </c>
      <c r="E573" s="2">
        <v>251952.83</v>
      </c>
      <c r="F573" s="2">
        <v>431398.83</v>
      </c>
      <c r="G573" s="2">
        <v>4199.24</v>
      </c>
      <c r="H573" s="2">
        <v>0</v>
      </c>
      <c r="I573" s="2">
        <v>0</v>
      </c>
      <c r="J573" s="100">
        <f t="shared" si="43"/>
        <v>9494422.8499999996</v>
      </c>
      <c r="K573" s="2">
        <v>8526318.9799999986</v>
      </c>
      <c r="L573" s="3">
        <f t="shared" si="44"/>
        <v>968103.87000000104</v>
      </c>
      <c r="M573" s="101">
        <f t="shared" si="45"/>
        <v>0.10196553126976024</v>
      </c>
      <c r="O573" s="2">
        <v>568408.30000000005</v>
      </c>
      <c r="P573" s="3">
        <f t="shared" si="46"/>
        <v>-8926014.5499999989</v>
      </c>
    </row>
    <row r="574" spans="1:16" x14ac:dyDescent="0.35">
      <c r="A574">
        <v>74008</v>
      </c>
      <c r="B574" s="2">
        <v>221803.36</v>
      </c>
      <c r="C574" s="99">
        <v>379776.13</v>
      </c>
      <c r="D574" s="2">
        <v>3696.69</v>
      </c>
      <c r="E574" s="2">
        <v>32938.050000000003</v>
      </c>
      <c r="F574" s="2">
        <v>56397.17</v>
      </c>
      <c r="G574" s="2">
        <v>548.99</v>
      </c>
      <c r="H574" s="2">
        <v>0</v>
      </c>
      <c r="I574" s="2">
        <v>0</v>
      </c>
      <c r="J574" s="100">
        <f t="shared" si="43"/>
        <v>440418.98</v>
      </c>
      <c r="K574" s="2">
        <v>399397.75</v>
      </c>
      <c r="L574" s="3">
        <f t="shared" si="44"/>
        <v>41021.229999999981</v>
      </c>
      <c r="M574" s="101">
        <f t="shared" si="45"/>
        <v>9.3141376422968838E-2</v>
      </c>
      <c r="O574" s="2">
        <v>0</v>
      </c>
      <c r="P574" s="3">
        <f t="shared" si="46"/>
        <v>-440418.98</v>
      </c>
    </row>
    <row r="575" spans="1:16" x14ac:dyDescent="0.35">
      <c r="A575">
        <v>74009</v>
      </c>
      <c r="B575" s="2">
        <v>654820.28</v>
      </c>
      <c r="C575" s="99">
        <v>1121155.51</v>
      </c>
      <c r="D575" s="2">
        <v>10913.92</v>
      </c>
      <c r="E575" s="2">
        <v>35647.050000000003</v>
      </c>
      <c r="F575" s="2">
        <v>61035.7</v>
      </c>
      <c r="G575" s="2">
        <v>594.12</v>
      </c>
      <c r="H575" s="2">
        <v>0</v>
      </c>
      <c r="I575" s="2">
        <v>0</v>
      </c>
      <c r="J575" s="100">
        <f t="shared" si="43"/>
        <v>1193699.25</v>
      </c>
      <c r="K575" s="2">
        <v>1007494.2000000001</v>
      </c>
      <c r="L575" s="3">
        <f t="shared" si="44"/>
        <v>186205.04999999993</v>
      </c>
      <c r="M575" s="101">
        <f t="shared" si="45"/>
        <v>0.15598991957144978</v>
      </c>
      <c r="O575" s="2">
        <v>0</v>
      </c>
      <c r="P575" s="3">
        <f t="shared" si="46"/>
        <v>-1193699.25</v>
      </c>
    </row>
    <row r="576" spans="1:16" x14ac:dyDescent="0.35">
      <c r="A576">
        <v>74010</v>
      </c>
      <c r="B576" s="2">
        <v>259608.56</v>
      </c>
      <c r="C576" s="99">
        <v>444508</v>
      </c>
      <c r="D576" s="2">
        <v>4326.8100000000004</v>
      </c>
      <c r="E576" s="2">
        <v>7667.66</v>
      </c>
      <c r="F576" s="2">
        <v>13128.82</v>
      </c>
      <c r="G576" s="2">
        <v>127.8</v>
      </c>
      <c r="H576" s="2">
        <v>0</v>
      </c>
      <c r="I576" s="2">
        <v>0</v>
      </c>
      <c r="J576" s="100">
        <f t="shared" si="43"/>
        <v>462091.43</v>
      </c>
      <c r="K576" s="2">
        <v>392291.5</v>
      </c>
      <c r="L576" s="3">
        <f t="shared" si="44"/>
        <v>69799.929999999993</v>
      </c>
      <c r="M576" s="101">
        <f t="shared" si="45"/>
        <v>0.15105220627008814</v>
      </c>
      <c r="O576" s="2">
        <v>0</v>
      </c>
      <c r="P576" s="3">
        <f t="shared" si="46"/>
        <v>-462091.43</v>
      </c>
    </row>
    <row r="577" spans="1:16" x14ac:dyDescent="0.35">
      <c r="A577">
        <v>74013</v>
      </c>
      <c r="B577" s="2">
        <v>143631.39000000001</v>
      </c>
      <c r="C577" s="99">
        <v>229591.39</v>
      </c>
      <c r="D577" s="2">
        <v>2393.92</v>
      </c>
      <c r="E577" s="2">
        <v>11777.16</v>
      </c>
      <c r="F577" s="2">
        <v>20165.09</v>
      </c>
      <c r="G577" s="2">
        <v>196.3</v>
      </c>
      <c r="H577" s="2">
        <v>0</v>
      </c>
      <c r="I577" s="2">
        <v>0</v>
      </c>
      <c r="J577" s="100">
        <f t="shared" si="43"/>
        <v>252346.70000000004</v>
      </c>
      <c r="K577" s="2">
        <v>223388.62999999998</v>
      </c>
      <c r="L577" s="3">
        <f t="shared" si="44"/>
        <v>28958.070000000065</v>
      </c>
      <c r="M577" s="101">
        <f t="shared" si="45"/>
        <v>0.1147550968568246</v>
      </c>
      <c r="O577" s="2">
        <v>16337.65</v>
      </c>
      <c r="P577" s="3">
        <f t="shared" si="46"/>
        <v>-236009.05000000005</v>
      </c>
    </row>
    <row r="578" spans="1:16" x14ac:dyDescent="0.35">
      <c r="A578">
        <v>74014</v>
      </c>
      <c r="B578" s="2">
        <v>142298.92000000001</v>
      </c>
      <c r="C578" s="99">
        <v>229813.75</v>
      </c>
      <c r="D578" s="2">
        <v>0</v>
      </c>
      <c r="E578" s="2">
        <v>3764.41</v>
      </c>
      <c r="F578" s="2">
        <v>6445.56</v>
      </c>
      <c r="G578" s="2">
        <v>0</v>
      </c>
      <c r="H578" s="2">
        <v>0</v>
      </c>
      <c r="I578" s="2">
        <v>0</v>
      </c>
      <c r="J578" s="100">
        <f t="shared" si="43"/>
        <v>236259.31</v>
      </c>
      <c r="K578" s="2">
        <v>205511.9</v>
      </c>
      <c r="L578" s="3">
        <f t="shared" si="44"/>
        <v>30747.410000000003</v>
      </c>
      <c r="M578" s="101">
        <f t="shared" si="45"/>
        <v>0.13014263861178635</v>
      </c>
      <c r="O578" s="2">
        <v>13835.87</v>
      </c>
      <c r="P578" s="3">
        <f t="shared" ref="P578:P609" si="47">O578-J578</f>
        <v>-222423.44</v>
      </c>
    </row>
    <row r="579" spans="1:16" x14ac:dyDescent="0.35">
      <c r="A579">
        <v>74016</v>
      </c>
      <c r="B579" s="2">
        <v>2153.8200000000002</v>
      </c>
      <c r="C579" s="99">
        <v>3030.32</v>
      </c>
      <c r="D579" s="2">
        <v>35.909999999999997</v>
      </c>
      <c r="E579" s="2">
        <v>2925.27</v>
      </c>
      <c r="F579" s="2">
        <v>4918</v>
      </c>
      <c r="G579" s="2">
        <v>48.77</v>
      </c>
      <c r="H579" s="2">
        <v>0</v>
      </c>
      <c r="I579" s="2">
        <v>0</v>
      </c>
      <c r="J579" s="100">
        <f t="shared" ref="J579:J642" si="48">SUM(C579:I579)-E579</f>
        <v>8033</v>
      </c>
      <c r="K579" s="2">
        <v>8924.92</v>
      </c>
      <c r="L579" s="3">
        <f t="shared" ref="L579:L642" si="49">J579-K579</f>
        <v>-891.92000000000007</v>
      </c>
      <c r="M579" s="101">
        <f t="shared" si="45"/>
        <v>-0.1110319930287564</v>
      </c>
      <c r="O579" s="2">
        <v>601.13</v>
      </c>
      <c r="P579" s="3">
        <f t="shared" si="47"/>
        <v>-7431.87</v>
      </c>
    </row>
    <row r="580" spans="1:16" x14ac:dyDescent="0.35">
      <c r="A580">
        <v>74017</v>
      </c>
      <c r="B580" s="2">
        <v>205989.19</v>
      </c>
      <c r="C580" s="99">
        <v>328515.87</v>
      </c>
      <c r="D580" s="2">
        <v>3433.1</v>
      </c>
      <c r="E580" s="2">
        <v>7.37</v>
      </c>
      <c r="F580" s="2">
        <v>12.62</v>
      </c>
      <c r="G580" s="2">
        <v>0.12</v>
      </c>
      <c r="H580" s="2">
        <v>0</v>
      </c>
      <c r="I580" s="2">
        <v>0</v>
      </c>
      <c r="J580" s="100">
        <f t="shared" si="48"/>
        <v>331961.70999999996</v>
      </c>
      <c r="K580" s="2">
        <v>289512.75</v>
      </c>
      <c r="L580" s="3">
        <f t="shared" si="49"/>
        <v>42448.959999999963</v>
      </c>
      <c r="M580" s="101">
        <f t="shared" si="45"/>
        <v>0.12787306102261001</v>
      </c>
      <c r="O580" s="2">
        <v>24184.45</v>
      </c>
      <c r="P580" s="3">
        <f t="shared" si="47"/>
        <v>-307777.25999999995</v>
      </c>
    </row>
    <row r="581" spans="1:16" x14ac:dyDescent="0.35">
      <c r="A581">
        <v>74018</v>
      </c>
      <c r="B581" s="2">
        <v>546396.98</v>
      </c>
      <c r="C581" s="99">
        <v>935554.13</v>
      </c>
      <c r="D581" s="2">
        <v>9106.58</v>
      </c>
      <c r="E581" s="2">
        <v>38377.1</v>
      </c>
      <c r="F581" s="2">
        <v>65709.77</v>
      </c>
      <c r="G581" s="2">
        <v>639.64</v>
      </c>
      <c r="H581" s="2">
        <v>0</v>
      </c>
      <c r="I581" s="2">
        <v>0</v>
      </c>
      <c r="J581" s="100">
        <f t="shared" si="48"/>
        <v>1011010.1199999998</v>
      </c>
      <c r="K581" s="2">
        <v>923041.08000000007</v>
      </c>
      <c r="L581" s="3">
        <f t="shared" si="49"/>
        <v>87969.039999999688</v>
      </c>
      <c r="M581" s="101">
        <f t="shared" si="45"/>
        <v>8.7011038029965224E-2</v>
      </c>
      <c r="O581" s="2">
        <v>0</v>
      </c>
      <c r="P581" s="3">
        <f t="shared" si="47"/>
        <v>-1011010.1199999998</v>
      </c>
    </row>
    <row r="582" spans="1:16" x14ac:dyDescent="0.35">
      <c r="A582">
        <v>74020</v>
      </c>
      <c r="B582" s="2">
        <v>48006.43</v>
      </c>
      <c r="C582" s="99">
        <v>77964.73</v>
      </c>
      <c r="D582" s="2">
        <v>800.11</v>
      </c>
      <c r="E582" s="2">
        <v>3206.06</v>
      </c>
      <c r="F582" s="2">
        <v>5489.38</v>
      </c>
      <c r="G582" s="2">
        <v>53.44</v>
      </c>
      <c r="H582" s="2">
        <v>0</v>
      </c>
      <c r="I582" s="2">
        <v>0</v>
      </c>
      <c r="J582" s="100">
        <f t="shared" si="48"/>
        <v>84307.66</v>
      </c>
      <c r="K582" s="2">
        <v>71050.53</v>
      </c>
      <c r="L582" s="3">
        <f t="shared" si="49"/>
        <v>13257.130000000005</v>
      </c>
      <c r="M582" s="101">
        <f t="shared" ref="M582:M645" si="50">IF(J582=0,1,L582/J582)</f>
        <v>0.1572470401859096</v>
      </c>
      <c r="O582" s="2">
        <v>4233.43</v>
      </c>
      <c r="P582" s="3">
        <f t="shared" si="47"/>
        <v>-80074.23000000001</v>
      </c>
    </row>
    <row r="583" spans="1:16" x14ac:dyDescent="0.35">
      <c r="A583">
        <v>74021</v>
      </c>
      <c r="B583" s="2">
        <v>63282.51</v>
      </c>
      <c r="C583" s="99">
        <v>108353.54</v>
      </c>
      <c r="D583" s="2">
        <v>1054.74</v>
      </c>
      <c r="E583" s="2">
        <v>7929.9</v>
      </c>
      <c r="F583" s="2">
        <v>13577.62</v>
      </c>
      <c r="G583" s="2">
        <v>132.16</v>
      </c>
      <c r="H583" s="2">
        <v>0</v>
      </c>
      <c r="I583" s="2">
        <v>0</v>
      </c>
      <c r="J583" s="100">
        <f t="shared" si="48"/>
        <v>123118.06</v>
      </c>
      <c r="K583" s="2">
        <v>128593.29000000002</v>
      </c>
      <c r="L583" s="3">
        <f t="shared" si="49"/>
        <v>-5475.230000000025</v>
      </c>
      <c r="M583" s="101">
        <f t="shared" si="50"/>
        <v>-4.4471379747211943E-2</v>
      </c>
      <c r="O583" s="2">
        <v>0</v>
      </c>
      <c r="P583" s="3">
        <f t="shared" si="47"/>
        <v>-123118.06</v>
      </c>
    </row>
    <row r="584" spans="1:16" x14ac:dyDescent="0.35">
      <c r="A584">
        <v>74022</v>
      </c>
      <c r="B584" s="2">
        <v>7560</v>
      </c>
      <c r="C584" s="99">
        <v>12944.4</v>
      </c>
      <c r="D584" s="2">
        <v>126</v>
      </c>
      <c r="E584" s="2">
        <v>0</v>
      </c>
      <c r="F584" s="2">
        <v>0</v>
      </c>
      <c r="G584" s="2">
        <v>0</v>
      </c>
      <c r="H584" s="2">
        <v>0</v>
      </c>
      <c r="I584" s="2">
        <v>0</v>
      </c>
      <c r="J584" s="100">
        <f t="shared" si="48"/>
        <v>13070.4</v>
      </c>
      <c r="K584" s="2">
        <v>12230.4</v>
      </c>
      <c r="L584" s="3">
        <f t="shared" si="49"/>
        <v>840</v>
      </c>
      <c r="M584" s="101">
        <f t="shared" si="50"/>
        <v>6.4267352185089971E-2</v>
      </c>
      <c r="O584" s="2">
        <v>0</v>
      </c>
      <c r="P584" s="3">
        <f t="shared" si="47"/>
        <v>-13070.4</v>
      </c>
    </row>
    <row r="585" spans="1:16" x14ac:dyDescent="0.35">
      <c r="A585">
        <v>74024</v>
      </c>
      <c r="B585" s="2">
        <v>453855.5</v>
      </c>
      <c r="C585" s="99">
        <v>777174.63</v>
      </c>
      <c r="D585" s="2">
        <v>7564.21</v>
      </c>
      <c r="E585" s="2">
        <v>3573.01</v>
      </c>
      <c r="F585" s="2">
        <v>6114.39</v>
      </c>
      <c r="G585" s="2">
        <v>59.55</v>
      </c>
      <c r="H585" s="2">
        <v>0</v>
      </c>
      <c r="I585" s="2">
        <v>0</v>
      </c>
      <c r="J585" s="100">
        <f t="shared" si="48"/>
        <v>790912.78</v>
      </c>
      <c r="K585" s="2">
        <v>721130.34999999986</v>
      </c>
      <c r="L585" s="3">
        <f t="shared" si="49"/>
        <v>69782.430000000168</v>
      </c>
      <c r="M585" s="101">
        <f t="shared" si="50"/>
        <v>8.8230247082364974E-2</v>
      </c>
      <c r="O585" s="2">
        <v>0</v>
      </c>
      <c r="P585" s="3">
        <f t="shared" si="47"/>
        <v>-790912.78</v>
      </c>
    </row>
    <row r="586" spans="1:16" x14ac:dyDescent="0.35">
      <c r="A586">
        <v>74101</v>
      </c>
      <c r="B586" s="2">
        <v>31133.81</v>
      </c>
      <c r="C586" s="99">
        <v>49343.23</v>
      </c>
      <c r="D586" s="2">
        <v>519.04999999999995</v>
      </c>
      <c r="E586" s="2">
        <v>4382.8500000000004</v>
      </c>
      <c r="F586" s="2">
        <v>7508.27</v>
      </c>
      <c r="G586" s="2">
        <v>73.09</v>
      </c>
      <c r="H586" s="2">
        <v>0</v>
      </c>
      <c r="I586" s="2">
        <v>0</v>
      </c>
      <c r="J586" s="100">
        <f t="shared" si="48"/>
        <v>57443.640000000007</v>
      </c>
      <c r="K586" s="2">
        <v>52956.57</v>
      </c>
      <c r="L586" s="3">
        <f t="shared" si="49"/>
        <v>4487.070000000007</v>
      </c>
      <c r="M586" s="101">
        <f t="shared" si="50"/>
        <v>7.8112563897413292E-2</v>
      </c>
      <c r="O586" s="2">
        <v>3981.04</v>
      </c>
      <c r="P586" s="3">
        <f t="shared" si="47"/>
        <v>-53462.600000000006</v>
      </c>
    </row>
    <row r="587" spans="1:16" x14ac:dyDescent="0.35">
      <c r="A587">
        <v>74102</v>
      </c>
      <c r="B587" s="2">
        <v>309822.78999999998</v>
      </c>
      <c r="C587" s="99">
        <v>496964.33</v>
      </c>
      <c r="D587" s="2">
        <v>5163.66</v>
      </c>
      <c r="E587" s="2">
        <v>31847.53</v>
      </c>
      <c r="F587" s="2">
        <v>54529.57</v>
      </c>
      <c r="G587" s="2">
        <v>530.84</v>
      </c>
      <c r="H587" s="2">
        <v>0</v>
      </c>
      <c r="I587" s="2">
        <v>0</v>
      </c>
      <c r="J587" s="100">
        <f t="shared" si="48"/>
        <v>557188.39999999991</v>
      </c>
      <c r="K587" s="2">
        <v>523370.55999999994</v>
      </c>
      <c r="L587" s="3">
        <f t="shared" si="49"/>
        <v>33817.839999999967</v>
      </c>
      <c r="M587" s="101">
        <f t="shared" si="50"/>
        <v>6.0693725856460712E-2</v>
      </c>
      <c r="O587" s="2">
        <v>33519.97</v>
      </c>
      <c r="P587" s="3">
        <f t="shared" si="47"/>
        <v>-523668.42999999993</v>
      </c>
    </row>
    <row r="588" spans="1:16" x14ac:dyDescent="0.35">
      <c r="A588">
        <v>74103</v>
      </c>
      <c r="B588" s="2">
        <v>28576.62</v>
      </c>
      <c r="C588" s="99">
        <v>48929.21</v>
      </c>
      <c r="D588" s="2">
        <v>476.3</v>
      </c>
      <c r="E588" s="2">
        <v>14320.54</v>
      </c>
      <c r="F588" s="2">
        <v>24520.11</v>
      </c>
      <c r="G588" s="2">
        <v>238.68</v>
      </c>
      <c r="H588" s="2">
        <v>0</v>
      </c>
      <c r="I588" s="2">
        <v>0</v>
      </c>
      <c r="J588" s="100">
        <f t="shared" si="48"/>
        <v>74164.299999999988</v>
      </c>
      <c r="K588" s="2">
        <v>70825.05</v>
      </c>
      <c r="L588" s="3">
        <f t="shared" si="49"/>
        <v>3339.2499999999854</v>
      </c>
      <c r="M588" s="101">
        <f t="shared" si="50"/>
        <v>4.5025032259456178E-2</v>
      </c>
      <c r="O588" s="2">
        <v>0</v>
      </c>
      <c r="P588" s="3">
        <f t="shared" si="47"/>
        <v>-74164.299999999988</v>
      </c>
    </row>
    <row r="589" spans="1:16" x14ac:dyDescent="0.35">
      <c r="A589">
        <v>74106</v>
      </c>
      <c r="B589" s="2">
        <v>15536.36</v>
      </c>
      <c r="C589" s="99">
        <v>25292.46</v>
      </c>
      <c r="D589" s="2">
        <v>0</v>
      </c>
      <c r="E589" s="2">
        <v>522</v>
      </c>
      <c r="F589" s="2">
        <v>893.78</v>
      </c>
      <c r="G589" s="2">
        <v>0</v>
      </c>
      <c r="H589" s="2">
        <v>0</v>
      </c>
      <c r="I589" s="2">
        <v>0</v>
      </c>
      <c r="J589" s="100">
        <f t="shared" si="48"/>
        <v>26186.239999999998</v>
      </c>
      <c r="K589" s="2">
        <v>24632.850000000002</v>
      </c>
      <c r="L589" s="3">
        <f t="shared" si="49"/>
        <v>1553.3899999999958</v>
      </c>
      <c r="M589" s="101">
        <f t="shared" si="50"/>
        <v>5.9320849423208366E-2</v>
      </c>
      <c r="O589" s="2">
        <v>1309.3599999999999</v>
      </c>
      <c r="P589" s="3">
        <f t="shared" si="47"/>
        <v>-24876.879999999997</v>
      </c>
    </row>
    <row r="590" spans="1:16" x14ac:dyDescent="0.35">
      <c r="A590">
        <v>74108</v>
      </c>
      <c r="B590" s="2">
        <v>225</v>
      </c>
      <c r="C590" s="99">
        <v>385.25</v>
      </c>
      <c r="D590" s="2">
        <v>0</v>
      </c>
      <c r="E590" s="2">
        <v>0</v>
      </c>
      <c r="F590" s="2">
        <v>0</v>
      </c>
      <c r="G590" s="2">
        <v>0</v>
      </c>
      <c r="H590" s="2">
        <v>0</v>
      </c>
      <c r="I590" s="2">
        <v>0</v>
      </c>
      <c r="J590" s="100">
        <f t="shared" si="48"/>
        <v>385.25</v>
      </c>
      <c r="K590" s="2">
        <v>360.25</v>
      </c>
      <c r="L590" s="3">
        <f t="shared" si="49"/>
        <v>25</v>
      </c>
      <c r="M590" s="101">
        <f t="shared" si="50"/>
        <v>6.4892926670992862E-2</v>
      </c>
      <c r="O590" s="2">
        <v>0</v>
      </c>
      <c r="P590" s="3">
        <f t="shared" si="47"/>
        <v>-385.25</v>
      </c>
    </row>
    <row r="591" spans="1:16" x14ac:dyDescent="0.35">
      <c r="A591">
        <v>74109</v>
      </c>
      <c r="B591" s="2">
        <v>66563.179999999993</v>
      </c>
      <c r="C591" s="99">
        <v>113971.35</v>
      </c>
      <c r="D591" s="2">
        <v>1109.3900000000001</v>
      </c>
      <c r="E591" s="2">
        <v>0</v>
      </c>
      <c r="F591" s="2">
        <v>0</v>
      </c>
      <c r="G591" s="2">
        <v>0</v>
      </c>
      <c r="H591" s="2">
        <v>0</v>
      </c>
      <c r="I591" s="2">
        <v>0</v>
      </c>
      <c r="J591" s="100">
        <f t="shared" si="48"/>
        <v>115080.74</v>
      </c>
      <c r="K591" s="2">
        <v>93892.76</v>
      </c>
      <c r="L591" s="3">
        <f t="shared" si="49"/>
        <v>21187.98000000001</v>
      </c>
      <c r="M591" s="101">
        <f t="shared" si="50"/>
        <v>0.18411404028163192</v>
      </c>
      <c r="O591" s="2">
        <v>0</v>
      </c>
      <c r="P591" s="3">
        <f t="shared" si="47"/>
        <v>-115080.74</v>
      </c>
    </row>
    <row r="592" spans="1:16" x14ac:dyDescent="0.35">
      <c r="A592">
        <v>74201</v>
      </c>
      <c r="B592" s="2">
        <v>1002366.56</v>
      </c>
      <c r="C592" s="99">
        <v>1716277.47</v>
      </c>
      <c r="D592" s="2">
        <v>16706.07</v>
      </c>
      <c r="E592" s="2">
        <v>65085.79</v>
      </c>
      <c r="F592" s="2">
        <v>111597.91</v>
      </c>
      <c r="G592" s="2">
        <v>1084.77</v>
      </c>
      <c r="H592" s="2">
        <v>0</v>
      </c>
      <c r="I592" s="2">
        <v>0</v>
      </c>
      <c r="J592" s="100">
        <f t="shared" si="48"/>
        <v>1845666.22</v>
      </c>
      <c r="K592" s="2">
        <v>1644754.21</v>
      </c>
      <c r="L592" s="3">
        <f t="shared" si="49"/>
        <v>200912.01</v>
      </c>
      <c r="M592" s="101">
        <f t="shared" si="50"/>
        <v>0.10885609100002926</v>
      </c>
      <c r="O592" s="2">
        <v>0</v>
      </c>
      <c r="P592" s="3">
        <f t="shared" si="47"/>
        <v>-1845666.22</v>
      </c>
    </row>
    <row r="593" spans="1:16" x14ac:dyDescent="0.35">
      <c r="A593">
        <v>74202</v>
      </c>
      <c r="B593" s="2">
        <v>318153.21999999997</v>
      </c>
      <c r="C593" s="99">
        <v>544749.18999999994</v>
      </c>
      <c r="D593" s="2">
        <v>5302.41</v>
      </c>
      <c r="E593" s="2">
        <v>8267.59</v>
      </c>
      <c r="F593" s="2">
        <v>14155.78</v>
      </c>
      <c r="G593" s="2">
        <v>137.79</v>
      </c>
      <c r="H593" s="2">
        <v>0</v>
      </c>
      <c r="I593" s="2">
        <v>0</v>
      </c>
      <c r="J593" s="100">
        <f t="shared" si="48"/>
        <v>564345.17000000004</v>
      </c>
      <c r="K593" s="2">
        <v>501643.24</v>
      </c>
      <c r="L593" s="3">
        <f t="shared" si="49"/>
        <v>62701.930000000051</v>
      </c>
      <c r="M593" s="101">
        <f t="shared" si="50"/>
        <v>0.11110563770750452</v>
      </c>
      <c r="O593" s="2">
        <v>0</v>
      </c>
      <c r="P593" s="3">
        <f t="shared" si="47"/>
        <v>-564345.17000000004</v>
      </c>
    </row>
    <row r="594" spans="1:16" x14ac:dyDescent="0.35">
      <c r="A594">
        <v>74203</v>
      </c>
      <c r="B594" s="2">
        <v>3002119.14</v>
      </c>
      <c r="C594" s="99">
        <v>4785898.96</v>
      </c>
      <c r="D594" s="2">
        <v>50035.040000000001</v>
      </c>
      <c r="E594" s="2">
        <v>270572.7</v>
      </c>
      <c r="F594" s="2">
        <v>463280.09</v>
      </c>
      <c r="G594" s="2">
        <v>4509.46</v>
      </c>
      <c r="H594" s="2">
        <v>0</v>
      </c>
      <c r="I594" s="2">
        <v>0</v>
      </c>
      <c r="J594" s="100">
        <f t="shared" si="48"/>
        <v>5303723.55</v>
      </c>
      <c r="K594" s="2">
        <v>5045218.2699999996</v>
      </c>
      <c r="L594" s="3">
        <f t="shared" si="49"/>
        <v>258505.28000000026</v>
      </c>
      <c r="M594" s="101">
        <f t="shared" si="50"/>
        <v>4.8740338285542854E-2</v>
      </c>
      <c r="O594" s="2">
        <v>354392.92</v>
      </c>
      <c r="P594" s="3">
        <f t="shared" si="47"/>
        <v>-4949330.63</v>
      </c>
    </row>
    <row r="595" spans="1:16" x14ac:dyDescent="0.35">
      <c r="A595">
        <v>74204</v>
      </c>
      <c r="B595" s="2">
        <v>22770164.75</v>
      </c>
      <c r="C595" s="99">
        <v>38991699.780000001</v>
      </c>
      <c r="D595" s="2">
        <v>0</v>
      </c>
      <c r="E595" s="2">
        <v>893089.83</v>
      </c>
      <c r="F595" s="2">
        <v>1529091.6</v>
      </c>
      <c r="G595" s="2">
        <v>0</v>
      </c>
      <c r="H595" s="2">
        <v>0</v>
      </c>
      <c r="I595" s="2">
        <v>0</v>
      </c>
      <c r="J595" s="100">
        <f t="shared" si="48"/>
        <v>40520791.380000003</v>
      </c>
      <c r="K595" s="2">
        <v>39091847.079999998</v>
      </c>
      <c r="L595" s="3">
        <f t="shared" si="49"/>
        <v>1428944.3000000045</v>
      </c>
      <c r="M595" s="101">
        <f t="shared" si="50"/>
        <v>3.526447167824303E-2</v>
      </c>
      <c r="O595" s="2">
        <v>0</v>
      </c>
      <c r="P595" s="3">
        <f t="shared" si="47"/>
        <v>-40520791.380000003</v>
      </c>
    </row>
    <row r="596" spans="1:16" x14ac:dyDescent="0.35">
      <c r="A596">
        <v>74208</v>
      </c>
      <c r="B596" s="2">
        <v>574093.99</v>
      </c>
      <c r="C596" s="99">
        <v>925399.39</v>
      </c>
      <c r="D596" s="2">
        <v>9568.34</v>
      </c>
      <c r="E596" s="2">
        <v>10215.540000000001</v>
      </c>
      <c r="F596" s="2">
        <v>17491.150000000001</v>
      </c>
      <c r="G596" s="2">
        <v>170.25</v>
      </c>
      <c r="H596" s="2">
        <v>0</v>
      </c>
      <c r="I596" s="2">
        <v>0</v>
      </c>
      <c r="J596" s="100">
        <f t="shared" si="48"/>
        <v>952629.13</v>
      </c>
      <c r="K596" s="2">
        <v>854221.09</v>
      </c>
      <c r="L596" s="3">
        <f t="shared" si="49"/>
        <v>98408.040000000037</v>
      </c>
      <c r="M596" s="101">
        <f t="shared" si="50"/>
        <v>0.10330152301767219</v>
      </c>
      <c r="O596" s="2">
        <v>57577.02</v>
      </c>
      <c r="P596" s="3">
        <f t="shared" si="47"/>
        <v>-895052.11</v>
      </c>
    </row>
    <row r="597" spans="1:16" x14ac:dyDescent="0.35">
      <c r="A597">
        <v>74211</v>
      </c>
      <c r="B597" s="2">
        <v>64550.97</v>
      </c>
      <c r="C597" s="99">
        <v>110526.96</v>
      </c>
      <c r="D597" s="2">
        <v>1075.8699999999999</v>
      </c>
      <c r="E597" s="2">
        <v>12270.6</v>
      </c>
      <c r="F597" s="2">
        <v>21009.99</v>
      </c>
      <c r="G597" s="2">
        <v>204.51</v>
      </c>
      <c r="H597" s="2">
        <v>0</v>
      </c>
      <c r="I597" s="2">
        <v>0</v>
      </c>
      <c r="J597" s="100">
        <f t="shared" si="48"/>
        <v>132817.33000000002</v>
      </c>
      <c r="K597" s="2">
        <v>116866.29000000001</v>
      </c>
      <c r="L597" s="3">
        <f t="shared" si="49"/>
        <v>15951.040000000008</v>
      </c>
      <c r="M597" s="101">
        <f t="shared" si="50"/>
        <v>0.12009758063951448</v>
      </c>
      <c r="O597" s="2">
        <v>0</v>
      </c>
      <c r="P597" s="3">
        <f t="shared" si="47"/>
        <v>-132817.33000000002</v>
      </c>
    </row>
    <row r="598" spans="1:16" x14ac:dyDescent="0.35">
      <c r="A598">
        <v>74213</v>
      </c>
      <c r="B598" s="2">
        <v>46444.69</v>
      </c>
      <c r="C598" s="99">
        <v>74982.92</v>
      </c>
      <c r="D598" s="2">
        <v>774.13</v>
      </c>
      <c r="E598" s="2">
        <v>0</v>
      </c>
      <c r="F598" s="2">
        <v>0</v>
      </c>
      <c r="G598" s="2">
        <v>0</v>
      </c>
      <c r="H598" s="2">
        <v>0</v>
      </c>
      <c r="I598" s="2">
        <v>0</v>
      </c>
      <c r="J598" s="100">
        <f t="shared" si="48"/>
        <v>75757.05</v>
      </c>
      <c r="K598" s="2">
        <v>69598.48</v>
      </c>
      <c r="L598" s="3">
        <f t="shared" si="49"/>
        <v>6158.570000000007</v>
      </c>
      <c r="M598" s="101">
        <f t="shared" si="50"/>
        <v>8.1293688178196044E-2</v>
      </c>
      <c r="O598" s="2">
        <v>4540.66</v>
      </c>
      <c r="P598" s="3">
        <f t="shared" si="47"/>
        <v>-71216.39</v>
      </c>
    </row>
    <row r="599" spans="1:16" x14ac:dyDescent="0.35">
      <c r="A599">
        <v>74214</v>
      </c>
      <c r="B599" s="2">
        <v>81374.070000000007</v>
      </c>
      <c r="C599" s="99">
        <v>139330.34</v>
      </c>
      <c r="D599" s="2">
        <v>1356.22</v>
      </c>
      <c r="E599" s="2">
        <v>21357.14</v>
      </c>
      <c r="F599" s="2">
        <v>36568.26</v>
      </c>
      <c r="G599" s="2">
        <v>355.96</v>
      </c>
      <c r="H599" s="2">
        <v>0</v>
      </c>
      <c r="I599" s="2">
        <v>0</v>
      </c>
      <c r="J599" s="100">
        <f t="shared" si="48"/>
        <v>177610.78000000003</v>
      </c>
      <c r="K599" s="2">
        <v>164651</v>
      </c>
      <c r="L599" s="3">
        <f t="shared" si="49"/>
        <v>12959.780000000028</v>
      </c>
      <c r="M599" s="101">
        <f t="shared" si="50"/>
        <v>7.2967305250278308E-2</v>
      </c>
      <c r="O599" s="2">
        <v>0</v>
      </c>
      <c r="P599" s="3">
        <f t="shared" si="47"/>
        <v>-177610.78000000003</v>
      </c>
    </row>
    <row r="600" spans="1:16" x14ac:dyDescent="0.35">
      <c r="A600">
        <v>74215</v>
      </c>
      <c r="B600" s="2">
        <v>260609.14</v>
      </c>
      <c r="C600" s="99">
        <v>446220.44</v>
      </c>
      <c r="D600" s="2">
        <v>4343.5200000000004</v>
      </c>
      <c r="E600" s="2">
        <v>16882.400000000001</v>
      </c>
      <c r="F600" s="2">
        <v>28906.36</v>
      </c>
      <c r="G600" s="2">
        <v>281.39</v>
      </c>
      <c r="H600" s="2">
        <v>0</v>
      </c>
      <c r="I600" s="2">
        <v>0</v>
      </c>
      <c r="J600" s="100">
        <f t="shared" si="48"/>
        <v>479751.71</v>
      </c>
      <c r="K600" s="2">
        <v>416753.51999999996</v>
      </c>
      <c r="L600" s="3">
        <f t="shared" si="49"/>
        <v>62998.190000000061</v>
      </c>
      <c r="M600" s="101">
        <f t="shared" si="50"/>
        <v>0.13131415414861169</v>
      </c>
      <c r="O600" s="2">
        <v>0</v>
      </c>
      <c r="P600" s="3">
        <f t="shared" si="47"/>
        <v>-479751.71</v>
      </c>
    </row>
    <row r="601" spans="1:16" x14ac:dyDescent="0.35">
      <c r="A601">
        <v>74216</v>
      </c>
      <c r="B601" s="2">
        <v>92980.98</v>
      </c>
      <c r="C601" s="99">
        <v>150840.03</v>
      </c>
      <c r="D601" s="2">
        <v>1549.65</v>
      </c>
      <c r="E601" s="2">
        <v>643.5</v>
      </c>
      <c r="F601" s="2">
        <v>1101.82</v>
      </c>
      <c r="G601" s="2">
        <v>10.73</v>
      </c>
      <c r="H601" s="2">
        <v>0</v>
      </c>
      <c r="I601" s="2">
        <v>0</v>
      </c>
      <c r="J601" s="100">
        <f t="shared" si="48"/>
        <v>153502.23000000001</v>
      </c>
      <c r="K601" s="2">
        <v>137180.96</v>
      </c>
      <c r="L601" s="3">
        <f t="shared" si="49"/>
        <v>16321.270000000019</v>
      </c>
      <c r="M601" s="101">
        <f t="shared" si="50"/>
        <v>0.10632594718656542</v>
      </c>
      <c r="O601" s="2">
        <v>8364.08</v>
      </c>
      <c r="P601" s="3">
        <f t="shared" si="47"/>
        <v>-145138.15000000002</v>
      </c>
    </row>
    <row r="602" spans="1:16" x14ac:dyDescent="0.35">
      <c r="A602">
        <v>74217</v>
      </c>
      <c r="B602" s="2">
        <v>23595.97</v>
      </c>
      <c r="C602" s="99">
        <v>38190.959999999999</v>
      </c>
      <c r="D602" s="2">
        <v>393.26</v>
      </c>
      <c r="E602" s="2">
        <v>216</v>
      </c>
      <c r="F602" s="2">
        <v>369.84</v>
      </c>
      <c r="G602" s="2">
        <v>3.6</v>
      </c>
      <c r="H602" s="2">
        <v>0</v>
      </c>
      <c r="I602" s="2">
        <v>0</v>
      </c>
      <c r="J602" s="100">
        <f t="shared" si="48"/>
        <v>38957.659999999996</v>
      </c>
      <c r="K602" s="2">
        <v>31569.789999999997</v>
      </c>
      <c r="L602" s="3">
        <f t="shared" si="49"/>
        <v>7387.869999999999</v>
      </c>
      <c r="M602" s="101">
        <f t="shared" si="50"/>
        <v>0.18963844337673258</v>
      </c>
      <c r="O602" s="2">
        <v>2211</v>
      </c>
      <c r="P602" s="3">
        <f t="shared" si="47"/>
        <v>-36746.659999999996</v>
      </c>
    </row>
    <row r="603" spans="1:16" x14ac:dyDescent="0.35">
      <c r="A603">
        <v>74218</v>
      </c>
      <c r="B603" s="2">
        <v>8007.64</v>
      </c>
      <c r="C603" s="99">
        <v>12428.83</v>
      </c>
      <c r="D603" s="2">
        <v>133.44999999999999</v>
      </c>
      <c r="E603" s="2">
        <v>3189.81</v>
      </c>
      <c r="F603" s="2">
        <v>5461.86</v>
      </c>
      <c r="G603" s="2">
        <v>53.19</v>
      </c>
      <c r="H603" s="2">
        <v>0</v>
      </c>
      <c r="I603" s="2">
        <v>0</v>
      </c>
      <c r="J603" s="100">
        <f t="shared" si="48"/>
        <v>18077.329999999998</v>
      </c>
      <c r="K603" s="2">
        <v>16106.289999999999</v>
      </c>
      <c r="L603" s="3">
        <f t="shared" si="49"/>
        <v>1971.0399999999991</v>
      </c>
      <c r="M603" s="101">
        <f t="shared" si="50"/>
        <v>0.10903380089869462</v>
      </c>
      <c r="O603" s="2">
        <v>1282.1199999999999</v>
      </c>
      <c r="P603" s="3">
        <f t="shared" si="47"/>
        <v>-16795.21</v>
      </c>
    </row>
    <row r="604" spans="1:16" x14ac:dyDescent="0.35">
      <c r="A604">
        <v>74219</v>
      </c>
      <c r="B604" s="2">
        <v>100687.09</v>
      </c>
      <c r="C604" s="99">
        <v>172397.36</v>
      </c>
      <c r="D604" s="2">
        <v>1678.19</v>
      </c>
      <c r="E604" s="2">
        <v>36665.64</v>
      </c>
      <c r="F604" s="2">
        <v>62779.4</v>
      </c>
      <c r="G604" s="2">
        <v>611.07000000000005</v>
      </c>
      <c r="H604" s="2">
        <v>0</v>
      </c>
      <c r="I604" s="2">
        <v>0</v>
      </c>
      <c r="J604" s="100">
        <f t="shared" si="48"/>
        <v>237466.02000000002</v>
      </c>
      <c r="K604" s="2">
        <v>205519.52000000002</v>
      </c>
      <c r="L604" s="3">
        <f t="shared" si="49"/>
        <v>31946.5</v>
      </c>
      <c r="M604" s="101">
        <f t="shared" si="50"/>
        <v>0.13453082676839406</v>
      </c>
      <c r="O604" s="2">
        <v>0</v>
      </c>
      <c r="P604" s="3">
        <f t="shared" si="47"/>
        <v>-237466.02000000002</v>
      </c>
    </row>
    <row r="605" spans="1:16" x14ac:dyDescent="0.35">
      <c r="A605">
        <v>74221</v>
      </c>
      <c r="B605" s="2">
        <v>23080.65</v>
      </c>
      <c r="C605" s="99">
        <v>36973.79</v>
      </c>
      <c r="D605" s="2">
        <v>384.77</v>
      </c>
      <c r="E605" s="2">
        <v>4216.34</v>
      </c>
      <c r="F605" s="2">
        <v>7219.01</v>
      </c>
      <c r="G605" s="2">
        <v>70.260000000000005</v>
      </c>
      <c r="H605" s="2">
        <v>0</v>
      </c>
      <c r="I605" s="2">
        <v>0</v>
      </c>
      <c r="J605" s="100">
        <f t="shared" si="48"/>
        <v>44647.83</v>
      </c>
      <c r="K605" s="2">
        <v>36100.49</v>
      </c>
      <c r="L605" s="3">
        <f t="shared" si="49"/>
        <v>8547.3400000000038</v>
      </c>
      <c r="M605" s="101">
        <f t="shared" si="50"/>
        <v>0.19143909121675126</v>
      </c>
      <c r="O605" s="2">
        <v>2546.31</v>
      </c>
      <c r="P605" s="3">
        <f t="shared" si="47"/>
        <v>-42101.520000000004</v>
      </c>
    </row>
    <row r="606" spans="1:16" x14ac:dyDescent="0.35">
      <c r="A606">
        <v>74222</v>
      </c>
      <c r="B606" s="2">
        <v>20081.96</v>
      </c>
      <c r="C606" s="99">
        <v>32124.98</v>
      </c>
      <c r="D606" s="2">
        <v>0</v>
      </c>
      <c r="E606" s="2">
        <v>2650.09</v>
      </c>
      <c r="F606" s="2">
        <v>4537.5600000000004</v>
      </c>
      <c r="G606" s="2">
        <v>0</v>
      </c>
      <c r="H606" s="2">
        <v>0</v>
      </c>
      <c r="I606" s="2">
        <v>0</v>
      </c>
      <c r="J606" s="100">
        <f t="shared" si="48"/>
        <v>36662.539999999994</v>
      </c>
      <c r="K606" s="2">
        <v>33179.479999999996</v>
      </c>
      <c r="L606" s="3">
        <f t="shared" si="49"/>
        <v>3483.0599999999977</v>
      </c>
      <c r="M606" s="101">
        <f t="shared" si="50"/>
        <v>9.5003237637108565E-2</v>
      </c>
      <c r="O606" s="2">
        <v>2259.7800000000002</v>
      </c>
      <c r="P606" s="3">
        <f t="shared" si="47"/>
        <v>-34402.759999999995</v>
      </c>
    </row>
    <row r="607" spans="1:16" x14ac:dyDescent="0.35">
      <c r="A607">
        <v>74223</v>
      </c>
      <c r="B607" s="2">
        <v>8633.4</v>
      </c>
      <c r="C607" s="99">
        <v>13742</v>
      </c>
      <c r="D607" s="2">
        <v>143.9</v>
      </c>
      <c r="E607" s="2">
        <v>3676.18</v>
      </c>
      <c r="F607" s="2">
        <v>6294.42</v>
      </c>
      <c r="G607" s="2">
        <v>61.26</v>
      </c>
      <c r="H607" s="2">
        <v>0</v>
      </c>
      <c r="I607" s="2">
        <v>0</v>
      </c>
      <c r="J607" s="100">
        <f t="shared" si="48"/>
        <v>20241.579999999998</v>
      </c>
      <c r="K607" s="2">
        <v>13659.96</v>
      </c>
      <c r="L607" s="3">
        <f t="shared" si="49"/>
        <v>6581.619999999999</v>
      </c>
      <c r="M607" s="101">
        <f t="shared" si="50"/>
        <v>0.32515347122112009</v>
      </c>
      <c r="O607" s="2">
        <v>1040.3499999999999</v>
      </c>
      <c r="P607" s="3">
        <f t="shared" si="47"/>
        <v>-19201.23</v>
      </c>
    </row>
    <row r="608" spans="1:16" x14ac:dyDescent="0.35">
      <c r="A608">
        <v>74224</v>
      </c>
      <c r="B608" s="2">
        <v>2851.94</v>
      </c>
      <c r="C608" s="99">
        <v>4626.9399999999996</v>
      </c>
      <c r="D608" s="2">
        <v>0</v>
      </c>
      <c r="E608" s="2">
        <v>0</v>
      </c>
      <c r="F608" s="2">
        <v>0</v>
      </c>
      <c r="G608" s="2">
        <v>0</v>
      </c>
      <c r="H608" s="2">
        <v>0</v>
      </c>
      <c r="I608" s="2">
        <v>0</v>
      </c>
      <c r="J608" s="100">
        <f t="shared" si="48"/>
        <v>4626.9399999999996</v>
      </c>
      <c r="K608" s="2">
        <v>2807.81</v>
      </c>
      <c r="L608" s="3">
        <f t="shared" si="49"/>
        <v>1819.1299999999997</v>
      </c>
      <c r="M608" s="101">
        <f t="shared" si="50"/>
        <v>0.3931604905185716</v>
      </c>
      <c r="O608" s="2">
        <v>256.19</v>
      </c>
      <c r="P608" s="3">
        <f t="shared" si="47"/>
        <v>-4370.75</v>
      </c>
    </row>
    <row r="609" spans="1:16" x14ac:dyDescent="0.35">
      <c r="A609">
        <v>74226</v>
      </c>
      <c r="B609" s="2">
        <v>52463.57</v>
      </c>
      <c r="C609" s="99">
        <v>85226.43</v>
      </c>
      <c r="D609" s="2">
        <v>874.51</v>
      </c>
      <c r="E609" s="2">
        <v>6410.93</v>
      </c>
      <c r="F609" s="2">
        <v>10976.89</v>
      </c>
      <c r="G609" s="2">
        <v>106.84</v>
      </c>
      <c r="H609" s="2">
        <v>0</v>
      </c>
      <c r="I609" s="2">
        <v>0</v>
      </c>
      <c r="J609" s="100">
        <f t="shared" si="48"/>
        <v>97184.669999999984</v>
      </c>
      <c r="K609" s="2">
        <v>85040.45</v>
      </c>
      <c r="L609" s="3">
        <f t="shared" si="49"/>
        <v>12144.219999999987</v>
      </c>
      <c r="M609" s="101">
        <f t="shared" si="50"/>
        <v>0.12496024321531357</v>
      </c>
      <c r="O609" s="2">
        <v>4602.7</v>
      </c>
      <c r="P609" s="3">
        <f t="shared" si="47"/>
        <v>-92581.969999999987</v>
      </c>
    </row>
    <row r="610" spans="1:16" x14ac:dyDescent="0.35">
      <c r="A610">
        <v>74227</v>
      </c>
      <c r="B610" s="2">
        <v>14734.5</v>
      </c>
      <c r="C610" s="99">
        <v>25228.51</v>
      </c>
      <c r="D610" s="2">
        <v>245.58</v>
      </c>
      <c r="E610" s="2">
        <v>5281.64</v>
      </c>
      <c r="F610" s="2">
        <v>9043.4599999999991</v>
      </c>
      <c r="G610" s="2">
        <v>88.02</v>
      </c>
      <c r="H610" s="2">
        <v>0</v>
      </c>
      <c r="I610" s="2">
        <v>0</v>
      </c>
      <c r="J610" s="100">
        <f t="shared" si="48"/>
        <v>34605.57</v>
      </c>
      <c r="K610" s="2">
        <v>31754.799999999996</v>
      </c>
      <c r="L610" s="3">
        <f t="shared" si="49"/>
        <v>2850.7700000000041</v>
      </c>
      <c r="M610" s="101">
        <f t="shared" si="50"/>
        <v>8.2378934951801236E-2</v>
      </c>
      <c r="O610" s="2">
        <v>0</v>
      </c>
      <c r="P610" s="3">
        <f>O610-J610</f>
        <v>-34605.57</v>
      </c>
    </row>
    <row r="611" spans="1:16" x14ac:dyDescent="0.35">
      <c r="A611" s="102">
        <v>74228</v>
      </c>
      <c r="B611" s="2">
        <v>8122.6</v>
      </c>
      <c r="C611" s="99">
        <v>13907.41</v>
      </c>
      <c r="D611" s="2">
        <v>135.41999999999999</v>
      </c>
      <c r="E611" s="2">
        <v>0</v>
      </c>
      <c r="F611" s="2">
        <v>0</v>
      </c>
      <c r="G611" s="2">
        <v>0</v>
      </c>
      <c r="H611" s="2">
        <v>0</v>
      </c>
      <c r="I611" s="2">
        <v>0</v>
      </c>
      <c r="J611" s="100">
        <f t="shared" si="48"/>
        <v>14042.83</v>
      </c>
      <c r="K611" s="2">
        <v>210255.09000000003</v>
      </c>
      <c r="L611" s="3">
        <f t="shared" si="49"/>
        <v>-196212.26000000004</v>
      </c>
      <c r="M611" s="101">
        <f t="shared" si="50"/>
        <v>-13.972415816470045</v>
      </c>
      <c r="O611" s="2">
        <v>0</v>
      </c>
      <c r="P611" t="s">
        <v>69</v>
      </c>
    </row>
    <row r="612" spans="1:16" x14ac:dyDescent="0.35">
      <c r="A612">
        <v>74229</v>
      </c>
      <c r="B612" s="2">
        <v>69779.67</v>
      </c>
      <c r="C612" s="99">
        <v>113190.5</v>
      </c>
      <c r="D612" s="2">
        <v>1163.04</v>
      </c>
      <c r="E612" s="2">
        <v>0</v>
      </c>
      <c r="F612" s="2">
        <v>0</v>
      </c>
      <c r="G612" s="2">
        <v>0</v>
      </c>
      <c r="H612" s="2">
        <v>0</v>
      </c>
      <c r="I612" s="2">
        <v>0</v>
      </c>
      <c r="J612" s="100">
        <f t="shared" si="48"/>
        <v>114353.54</v>
      </c>
      <c r="K612" s="2">
        <v>0</v>
      </c>
      <c r="L612" s="3">
        <f t="shared" si="49"/>
        <v>114353.54</v>
      </c>
      <c r="M612" s="101">
        <f t="shared" si="50"/>
        <v>1</v>
      </c>
      <c r="O612" s="2">
        <v>2712.55</v>
      </c>
      <c r="P612" s="3">
        <f t="shared" ref="P612:P635" si="51">O612-J612</f>
        <v>-111640.98999999999</v>
      </c>
    </row>
    <row r="613" spans="1:16" x14ac:dyDescent="0.35">
      <c r="A613">
        <v>74230</v>
      </c>
      <c r="B613" s="2">
        <v>749035.19</v>
      </c>
      <c r="C613" s="99">
        <v>1202297.42</v>
      </c>
      <c r="D613" s="2">
        <v>0</v>
      </c>
      <c r="E613" s="2">
        <v>68383.839999999997</v>
      </c>
      <c r="F613" s="2">
        <v>117088.73</v>
      </c>
      <c r="G613" s="2">
        <v>0</v>
      </c>
      <c r="H613" s="2">
        <v>0</v>
      </c>
      <c r="I613" s="2">
        <v>0</v>
      </c>
      <c r="J613" s="100">
        <f t="shared" si="48"/>
        <v>1319386.1499999999</v>
      </c>
      <c r="K613" s="2">
        <v>1411603</v>
      </c>
      <c r="L613" s="3">
        <f t="shared" si="49"/>
        <v>-92216.850000000093</v>
      </c>
      <c r="M613" s="101">
        <f t="shared" si="50"/>
        <v>-6.9893753242748602E-2</v>
      </c>
      <c r="O613" s="2">
        <v>80218.09</v>
      </c>
      <c r="P613" s="3">
        <f t="shared" si="51"/>
        <v>-1239168.0599999998</v>
      </c>
    </row>
    <row r="614" spans="1:16" x14ac:dyDescent="0.35">
      <c r="A614">
        <v>74233</v>
      </c>
      <c r="B614" s="2">
        <v>39476.74</v>
      </c>
      <c r="C614" s="99">
        <v>67592.539999999994</v>
      </c>
      <c r="D614" s="2">
        <v>657.96</v>
      </c>
      <c r="E614" s="2">
        <v>0</v>
      </c>
      <c r="F614" s="2">
        <v>0</v>
      </c>
      <c r="G614" s="2">
        <v>0</v>
      </c>
      <c r="H614" s="2">
        <v>0</v>
      </c>
      <c r="I614" s="2">
        <v>0</v>
      </c>
      <c r="J614" s="100">
        <f t="shared" si="48"/>
        <v>68250.5</v>
      </c>
      <c r="K614" s="2">
        <v>59679.13</v>
      </c>
      <c r="L614" s="3">
        <f t="shared" si="49"/>
        <v>8571.3700000000026</v>
      </c>
      <c r="M614" s="101">
        <f t="shared" si="50"/>
        <v>0.12558691877715186</v>
      </c>
      <c r="O614" s="2">
        <v>0</v>
      </c>
      <c r="P614" s="3">
        <f t="shared" si="51"/>
        <v>-68250.5</v>
      </c>
    </row>
    <row r="615" spans="1:16" x14ac:dyDescent="0.35">
      <c r="A615">
        <v>74234</v>
      </c>
      <c r="B615" s="2">
        <v>1184.28</v>
      </c>
      <c r="C615" s="99">
        <v>2027.78</v>
      </c>
      <c r="D615" s="2">
        <v>0</v>
      </c>
      <c r="E615" s="2">
        <v>0</v>
      </c>
      <c r="F615" s="2">
        <v>0</v>
      </c>
      <c r="G615" s="2">
        <v>0</v>
      </c>
      <c r="H615" s="2">
        <v>0</v>
      </c>
      <c r="I615" s="2">
        <v>0</v>
      </c>
      <c r="J615" s="100">
        <f t="shared" si="48"/>
        <v>2027.78</v>
      </c>
      <c r="K615" s="2">
        <v>831.75</v>
      </c>
      <c r="L615" s="3">
        <f t="shared" si="49"/>
        <v>1196.03</v>
      </c>
      <c r="M615" s="101">
        <f t="shared" si="50"/>
        <v>0.58982236731795357</v>
      </c>
      <c r="O615" s="2">
        <v>0</v>
      </c>
      <c r="P615" s="3">
        <f t="shared" si="51"/>
        <v>-2027.78</v>
      </c>
    </row>
    <row r="616" spans="1:16" x14ac:dyDescent="0.35">
      <c r="A616">
        <v>74242</v>
      </c>
      <c r="B616" s="2">
        <v>137254.10999999999</v>
      </c>
      <c r="C616" s="99">
        <v>235009.57</v>
      </c>
      <c r="D616" s="2">
        <v>2287.52</v>
      </c>
      <c r="E616" s="2">
        <v>0</v>
      </c>
      <c r="F616" s="2">
        <v>0</v>
      </c>
      <c r="G616" s="2">
        <v>0</v>
      </c>
      <c r="H616" s="2">
        <v>0</v>
      </c>
      <c r="I616" s="2">
        <v>0</v>
      </c>
      <c r="J616" s="100">
        <f t="shared" si="48"/>
        <v>237297.09</v>
      </c>
      <c r="K616" s="2">
        <v>231296.59</v>
      </c>
      <c r="L616" s="3">
        <f t="shared" si="49"/>
        <v>6000.5</v>
      </c>
      <c r="M616" s="101">
        <f t="shared" si="50"/>
        <v>2.5286867192513822E-2</v>
      </c>
      <c r="O616" s="2">
        <v>0</v>
      </c>
      <c r="P616" s="3">
        <f t="shared" si="51"/>
        <v>-237297.09</v>
      </c>
    </row>
    <row r="617" spans="1:16" x14ac:dyDescent="0.35">
      <c r="A617">
        <v>74243</v>
      </c>
      <c r="B617" s="2">
        <v>174055.62</v>
      </c>
      <c r="C617" s="99">
        <v>298006.94</v>
      </c>
      <c r="D617" s="2">
        <v>2900.98</v>
      </c>
      <c r="E617" s="2">
        <v>17527.3</v>
      </c>
      <c r="F617" s="2">
        <v>30010.61</v>
      </c>
      <c r="G617" s="2">
        <v>292.12</v>
      </c>
      <c r="H617" s="2">
        <v>0</v>
      </c>
      <c r="I617" s="2">
        <v>0</v>
      </c>
      <c r="J617" s="100">
        <f t="shared" si="48"/>
        <v>331210.64999999997</v>
      </c>
      <c r="K617" s="2">
        <v>78627.430000000008</v>
      </c>
      <c r="L617" s="3">
        <f t="shared" si="49"/>
        <v>252583.21999999997</v>
      </c>
      <c r="M617" s="101">
        <f t="shared" si="50"/>
        <v>0.76260597296614707</v>
      </c>
      <c r="O617" s="2">
        <v>0</v>
      </c>
      <c r="P617" s="3">
        <f t="shared" si="51"/>
        <v>-331210.64999999997</v>
      </c>
    </row>
    <row r="618" spans="1:16" x14ac:dyDescent="0.35">
      <c r="A618">
        <v>74301</v>
      </c>
      <c r="B618" s="2">
        <v>1259722.95</v>
      </c>
      <c r="C618" s="99">
        <v>2025940.79</v>
      </c>
      <c r="D618" s="2">
        <v>20995.35</v>
      </c>
      <c r="E618" s="2">
        <v>92152.34</v>
      </c>
      <c r="F618" s="2">
        <v>157784.71</v>
      </c>
      <c r="G618" s="2">
        <v>1535.87</v>
      </c>
      <c r="H618" s="2">
        <v>0</v>
      </c>
      <c r="I618" s="2">
        <v>0</v>
      </c>
      <c r="J618" s="100">
        <f t="shared" si="48"/>
        <v>2206256.7200000002</v>
      </c>
      <c r="K618" s="2">
        <v>1990299.2500000002</v>
      </c>
      <c r="L618" s="3">
        <f t="shared" si="49"/>
        <v>215957.46999999997</v>
      </c>
      <c r="M618" s="101">
        <f t="shared" si="50"/>
        <v>9.7884107521267943E-2</v>
      </c>
      <c r="O618" s="2">
        <v>130980.39</v>
      </c>
      <c r="P618" s="3">
        <f t="shared" si="51"/>
        <v>-2075276.3300000003</v>
      </c>
    </row>
    <row r="619" spans="1:16" x14ac:dyDescent="0.35">
      <c r="A619">
        <v>74302</v>
      </c>
      <c r="B619" s="2">
        <v>1272828.8</v>
      </c>
      <c r="C619" s="99">
        <v>2045117.26</v>
      </c>
      <c r="D619" s="2">
        <v>21214.19</v>
      </c>
      <c r="E619" s="2">
        <v>117483.05</v>
      </c>
      <c r="F619" s="2">
        <v>201156.86</v>
      </c>
      <c r="G619" s="2">
        <v>1958</v>
      </c>
      <c r="H619" s="2">
        <v>0</v>
      </c>
      <c r="I619" s="2">
        <v>0</v>
      </c>
      <c r="J619" s="100">
        <f t="shared" si="48"/>
        <v>2269446.31</v>
      </c>
      <c r="K619" s="2">
        <v>2022906.9500000002</v>
      </c>
      <c r="L619" s="3">
        <f t="shared" si="49"/>
        <v>246539.35999999987</v>
      </c>
      <c r="M619" s="101">
        <f t="shared" si="50"/>
        <v>0.1086341452157993</v>
      </c>
      <c r="O619" s="2">
        <v>134244.71</v>
      </c>
      <c r="P619" s="3">
        <f t="shared" si="51"/>
        <v>-2135201.6</v>
      </c>
    </row>
    <row r="620" spans="1:16" x14ac:dyDescent="0.35">
      <c r="A620">
        <v>74304</v>
      </c>
      <c r="B620" s="2">
        <v>50960.25</v>
      </c>
      <c r="C620" s="99">
        <v>80205.53</v>
      </c>
      <c r="D620" s="2">
        <v>849.37</v>
      </c>
      <c r="E620" s="2">
        <v>9708.35</v>
      </c>
      <c r="F620" s="2">
        <v>16622.97</v>
      </c>
      <c r="G620" s="2">
        <v>161.81</v>
      </c>
      <c r="H620" s="2">
        <v>0</v>
      </c>
      <c r="I620" s="2">
        <v>0</v>
      </c>
      <c r="J620" s="100">
        <f t="shared" si="48"/>
        <v>97839.679999999993</v>
      </c>
      <c r="K620" s="2">
        <v>91257.050000000017</v>
      </c>
      <c r="L620" s="3">
        <f t="shared" si="49"/>
        <v>6582.6299999999756</v>
      </c>
      <c r="M620" s="101">
        <f t="shared" si="50"/>
        <v>6.7279758069527379E-2</v>
      </c>
      <c r="O620" s="2">
        <v>7049.34</v>
      </c>
      <c r="P620" s="3">
        <f t="shared" si="51"/>
        <v>-90790.34</v>
      </c>
    </row>
    <row r="621" spans="1:16" x14ac:dyDescent="0.35">
      <c r="A621">
        <v>74305</v>
      </c>
      <c r="B621" s="2">
        <v>67471.41</v>
      </c>
      <c r="C621" s="99">
        <v>115526.48</v>
      </c>
      <c r="D621" s="2">
        <v>1124.53</v>
      </c>
      <c r="E621" s="2">
        <v>9658.5400000000009</v>
      </c>
      <c r="F621" s="2">
        <v>16537.29</v>
      </c>
      <c r="G621" s="2">
        <v>160.99</v>
      </c>
      <c r="H621" s="2">
        <v>0</v>
      </c>
      <c r="I621" s="2">
        <v>0</v>
      </c>
      <c r="J621" s="100">
        <f t="shared" si="48"/>
        <v>133349.28999999998</v>
      </c>
      <c r="K621" s="2">
        <v>118426.81</v>
      </c>
      <c r="L621" s="3">
        <f t="shared" si="49"/>
        <v>14922.479999999981</v>
      </c>
      <c r="M621" s="101">
        <f t="shared" si="50"/>
        <v>0.11190520774426309</v>
      </c>
      <c r="O621" s="2">
        <v>0</v>
      </c>
      <c r="P621" s="3">
        <f t="shared" si="51"/>
        <v>-133349.28999999998</v>
      </c>
    </row>
    <row r="622" spans="1:16" x14ac:dyDescent="0.35">
      <c r="A622">
        <v>74306</v>
      </c>
      <c r="B622" s="2">
        <v>106201.37</v>
      </c>
      <c r="C622" s="99">
        <v>181840.11</v>
      </c>
      <c r="D622" s="2">
        <v>0</v>
      </c>
      <c r="E622" s="2">
        <v>1524.6</v>
      </c>
      <c r="F622" s="2">
        <v>2610.4499999999998</v>
      </c>
      <c r="G622" s="2">
        <v>0</v>
      </c>
      <c r="H622" s="2">
        <v>0</v>
      </c>
      <c r="I622" s="2">
        <v>0</v>
      </c>
      <c r="J622" s="100">
        <f t="shared" si="48"/>
        <v>184450.56</v>
      </c>
      <c r="K622" s="2">
        <v>177163.46</v>
      </c>
      <c r="L622" s="3">
        <f t="shared" si="49"/>
        <v>7287.1000000000058</v>
      </c>
      <c r="M622" s="101">
        <f t="shared" si="50"/>
        <v>3.9507063573024692E-2</v>
      </c>
      <c r="O622" s="2">
        <v>0</v>
      </c>
      <c r="P622" s="3">
        <f t="shared" si="51"/>
        <v>-184450.56</v>
      </c>
    </row>
    <row r="623" spans="1:16" x14ac:dyDescent="0.35">
      <c r="A623">
        <v>74307</v>
      </c>
      <c r="B623" s="2">
        <v>65027.199999999997</v>
      </c>
      <c r="C623" s="99">
        <v>102709.46</v>
      </c>
      <c r="D623" s="2">
        <v>1083.8</v>
      </c>
      <c r="E623" s="2">
        <v>14402.93</v>
      </c>
      <c r="F623" s="2">
        <v>24661.06</v>
      </c>
      <c r="G623" s="2">
        <v>240.05</v>
      </c>
      <c r="H623" s="2">
        <v>0</v>
      </c>
      <c r="I623" s="2">
        <v>0</v>
      </c>
      <c r="J623" s="100">
        <f t="shared" si="48"/>
        <v>128694.37</v>
      </c>
      <c r="K623" s="2">
        <v>116818.20000000001</v>
      </c>
      <c r="L623" s="3">
        <f t="shared" si="49"/>
        <v>11876.169999999984</v>
      </c>
      <c r="M623" s="101">
        <f t="shared" si="50"/>
        <v>9.2281970065978672E-2</v>
      </c>
      <c r="O623" s="2">
        <v>8630.15</v>
      </c>
      <c r="P623" s="3">
        <f t="shared" si="51"/>
        <v>-120064.22</v>
      </c>
    </row>
    <row r="624" spans="1:16" x14ac:dyDescent="0.35">
      <c r="A624">
        <v>74308</v>
      </c>
      <c r="B624" s="2">
        <v>890.1</v>
      </c>
      <c r="C624" s="99">
        <v>1348.78</v>
      </c>
      <c r="D624" s="2">
        <v>14.89</v>
      </c>
      <c r="E624" s="2">
        <v>0</v>
      </c>
      <c r="F624" s="2">
        <v>0</v>
      </c>
      <c r="G624" s="2">
        <v>0</v>
      </c>
      <c r="H624" s="2">
        <v>0</v>
      </c>
      <c r="I624" s="2">
        <v>0</v>
      </c>
      <c r="J624" s="100">
        <f t="shared" si="48"/>
        <v>1363.67</v>
      </c>
      <c r="K624" s="2">
        <v>0</v>
      </c>
      <c r="L624" s="3">
        <f t="shared" si="49"/>
        <v>1363.67</v>
      </c>
      <c r="M624" s="101">
        <f t="shared" si="50"/>
        <v>1</v>
      </c>
      <c r="O624" s="2">
        <v>76.41</v>
      </c>
      <c r="P624" s="3">
        <f t="shared" si="51"/>
        <v>-1287.26</v>
      </c>
    </row>
    <row r="625" spans="1:16" x14ac:dyDescent="0.35">
      <c r="A625">
        <v>74309</v>
      </c>
      <c r="B625" s="2">
        <v>2328.67</v>
      </c>
      <c r="C625" s="99">
        <v>3747.03</v>
      </c>
      <c r="D625" s="2">
        <v>38.81</v>
      </c>
      <c r="E625" s="2">
        <v>0</v>
      </c>
      <c r="F625" s="2">
        <v>0</v>
      </c>
      <c r="G625" s="2">
        <v>0</v>
      </c>
      <c r="H625" s="2">
        <v>0</v>
      </c>
      <c r="I625" s="2">
        <v>0</v>
      </c>
      <c r="J625" s="100">
        <f t="shared" si="48"/>
        <v>3785.84</v>
      </c>
      <c r="K625" s="2">
        <v>3596.92</v>
      </c>
      <c r="L625" s="3">
        <f t="shared" si="49"/>
        <v>188.92000000000007</v>
      </c>
      <c r="M625" s="101">
        <f t="shared" si="50"/>
        <v>4.9901739112059695E-2</v>
      </c>
      <c r="O625" s="2">
        <v>240.17</v>
      </c>
      <c r="P625" s="3">
        <f t="shared" si="51"/>
        <v>-3545.67</v>
      </c>
    </row>
    <row r="626" spans="1:16" x14ac:dyDescent="0.35">
      <c r="A626">
        <v>74310</v>
      </c>
      <c r="B626" s="2">
        <v>96605.92</v>
      </c>
      <c r="C626" s="99">
        <v>165409.88</v>
      </c>
      <c r="D626" s="2">
        <v>1610.13</v>
      </c>
      <c r="E626" s="2">
        <v>9592.11</v>
      </c>
      <c r="F626" s="2">
        <v>16423.77</v>
      </c>
      <c r="G626" s="2">
        <v>159.85</v>
      </c>
      <c r="H626" s="2">
        <v>0</v>
      </c>
      <c r="I626" s="2">
        <v>0</v>
      </c>
      <c r="J626" s="100">
        <f t="shared" si="48"/>
        <v>183603.63</v>
      </c>
      <c r="K626" s="2">
        <v>169561.23</v>
      </c>
      <c r="L626" s="3">
        <f t="shared" si="49"/>
        <v>14042.399999999994</v>
      </c>
      <c r="M626" s="101">
        <f t="shared" si="50"/>
        <v>7.6482147983675447E-2</v>
      </c>
      <c r="O626" s="2">
        <v>0</v>
      </c>
      <c r="P626" s="3">
        <f t="shared" si="51"/>
        <v>-183603.63</v>
      </c>
    </row>
    <row r="627" spans="1:16" x14ac:dyDescent="0.35">
      <c r="A627">
        <v>74311</v>
      </c>
      <c r="B627" s="2">
        <v>556670.81000000006</v>
      </c>
      <c r="C627" s="99">
        <v>906888.73</v>
      </c>
      <c r="D627" s="2">
        <v>9277.7999999999993</v>
      </c>
      <c r="E627" s="2">
        <v>2636.93</v>
      </c>
      <c r="F627" s="2">
        <v>4515.01</v>
      </c>
      <c r="G627" s="2">
        <v>43.94</v>
      </c>
      <c r="H627" s="2">
        <v>0</v>
      </c>
      <c r="I627" s="2">
        <v>0</v>
      </c>
      <c r="J627" s="100">
        <f t="shared" si="48"/>
        <v>920725.48</v>
      </c>
      <c r="K627" s="2">
        <v>825677.80999999994</v>
      </c>
      <c r="L627" s="3">
        <f t="shared" si="49"/>
        <v>95047.670000000042</v>
      </c>
      <c r="M627" s="101">
        <f t="shared" si="50"/>
        <v>0.10323128018570751</v>
      </c>
      <c r="O627" s="2">
        <v>46252.41</v>
      </c>
      <c r="P627" s="3">
        <f t="shared" si="51"/>
        <v>-874473.07</v>
      </c>
    </row>
    <row r="628" spans="1:16" x14ac:dyDescent="0.35">
      <c r="A628">
        <v>74312</v>
      </c>
      <c r="B628" s="2">
        <v>2675.58</v>
      </c>
      <c r="C628" s="99">
        <v>4319.63</v>
      </c>
      <c r="D628" s="2">
        <v>44.6</v>
      </c>
      <c r="E628" s="2">
        <v>0</v>
      </c>
      <c r="F628" s="2">
        <v>0</v>
      </c>
      <c r="G628" s="2">
        <v>0</v>
      </c>
      <c r="H628" s="2">
        <v>0</v>
      </c>
      <c r="I628" s="2">
        <v>0</v>
      </c>
      <c r="J628" s="100">
        <f t="shared" si="48"/>
        <v>4364.2300000000005</v>
      </c>
      <c r="K628" s="2">
        <v>3902.63</v>
      </c>
      <c r="L628" s="3">
        <f t="shared" si="49"/>
        <v>461.60000000000036</v>
      </c>
      <c r="M628" s="101">
        <f t="shared" si="50"/>
        <v>0.10576894434986248</v>
      </c>
      <c r="O628" s="2">
        <v>261.52999999999997</v>
      </c>
      <c r="P628" s="3">
        <f t="shared" si="51"/>
        <v>-4102.7000000000007</v>
      </c>
    </row>
    <row r="629" spans="1:16" x14ac:dyDescent="0.35">
      <c r="A629">
        <v>74313</v>
      </c>
      <c r="B629" s="2">
        <v>35321.01</v>
      </c>
      <c r="C629" s="99">
        <v>60477.09</v>
      </c>
      <c r="D629" s="2">
        <v>588.69000000000005</v>
      </c>
      <c r="E629" s="2">
        <v>0</v>
      </c>
      <c r="F629" s="2">
        <v>0</v>
      </c>
      <c r="G629" s="2">
        <v>0</v>
      </c>
      <c r="H629" s="2">
        <v>0</v>
      </c>
      <c r="I629" s="2">
        <v>0</v>
      </c>
      <c r="J629" s="100">
        <f t="shared" si="48"/>
        <v>61065.78</v>
      </c>
      <c r="K629" s="2">
        <v>79354.37000000001</v>
      </c>
      <c r="L629" s="3">
        <f t="shared" si="49"/>
        <v>-18288.590000000011</v>
      </c>
      <c r="M629" s="101">
        <f t="shared" si="50"/>
        <v>-0.29948999259487086</v>
      </c>
      <c r="O629" s="2">
        <v>0</v>
      </c>
      <c r="P629" s="3">
        <f t="shared" si="51"/>
        <v>-61065.78</v>
      </c>
    </row>
    <row r="630" spans="1:16" x14ac:dyDescent="0.35">
      <c r="A630">
        <v>74401</v>
      </c>
      <c r="B630" s="2">
        <v>385496.9</v>
      </c>
      <c r="C630" s="99">
        <v>614015.06999999995</v>
      </c>
      <c r="D630" s="2">
        <v>6424.94</v>
      </c>
      <c r="E630" s="2">
        <v>45660.11</v>
      </c>
      <c r="F630" s="2">
        <v>78180.33</v>
      </c>
      <c r="G630" s="2">
        <v>761.05</v>
      </c>
      <c r="H630" s="2">
        <v>0</v>
      </c>
      <c r="I630" s="2">
        <v>0</v>
      </c>
      <c r="J630" s="100">
        <f t="shared" si="48"/>
        <v>699381.3899999999</v>
      </c>
      <c r="K630" s="2">
        <v>634313.96000000008</v>
      </c>
      <c r="L630" s="3">
        <f t="shared" si="49"/>
        <v>65067.429999999818</v>
      </c>
      <c r="M630" s="101">
        <f t="shared" si="50"/>
        <v>9.3035689725744386E-2</v>
      </c>
      <c r="O630" s="2">
        <v>46041.1</v>
      </c>
      <c r="P630" s="3">
        <f t="shared" si="51"/>
        <v>-653340.28999999992</v>
      </c>
    </row>
    <row r="631" spans="1:16" x14ac:dyDescent="0.35">
      <c r="A631">
        <v>74402</v>
      </c>
      <c r="B631" s="2">
        <v>396464.08</v>
      </c>
      <c r="C631" s="99">
        <v>635991.30000000005</v>
      </c>
      <c r="D631" s="2">
        <v>6607.78</v>
      </c>
      <c r="E631" s="2">
        <v>9035.92</v>
      </c>
      <c r="F631" s="2">
        <v>15471.35</v>
      </c>
      <c r="G631" s="2">
        <v>150.6</v>
      </c>
      <c r="H631" s="2">
        <v>0</v>
      </c>
      <c r="I631" s="2">
        <v>0</v>
      </c>
      <c r="J631" s="100">
        <f t="shared" si="48"/>
        <v>658221.03</v>
      </c>
      <c r="K631" s="2">
        <v>596624.05000000005</v>
      </c>
      <c r="L631" s="3">
        <f t="shared" si="49"/>
        <v>61596.979999999981</v>
      </c>
      <c r="M631" s="101">
        <f t="shared" si="50"/>
        <v>9.3580996644850409E-2</v>
      </c>
      <c r="O631" s="2">
        <v>42844.02</v>
      </c>
      <c r="P631" s="3">
        <f t="shared" si="51"/>
        <v>-615377.01</v>
      </c>
    </row>
    <row r="632" spans="1:16" x14ac:dyDescent="0.35">
      <c r="A632">
        <v>74405</v>
      </c>
      <c r="B632" s="2">
        <v>16353.91</v>
      </c>
      <c r="C632" s="99">
        <v>26310.39</v>
      </c>
      <c r="D632" s="2">
        <v>272.68</v>
      </c>
      <c r="E632" s="2">
        <v>2197.98</v>
      </c>
      <c r="F632" s="2">
        <v>3763.38</v>
      </c>
      <c r="G632" s="2">
        <v>36.630000000000003</v>
      </c>
      <c r="H632" s="2">
        <v>0</v>
      </c>
      <c r="I632" s="2">
        <v>0</v>
      </c>
      <c r="J632" s="100">
        <f t="shared" si="48"/>
        <v>30383.08</v>
      </c>
      <c r="K632" s="2">
        <v>21670.190000000002</v>
      </c>
      <c r="L632" s="3">
        <f t="shared" si="49"/>
        <v>8712.89</v>
      </c>
      <c r="M632" s="101">
        <f t="shared" si="50"/>
        <v>0.28676783262263073</v>
      </c>
      <c r="O632" s="2">
        <v>1620.86</v>
      </c>
      <c r="P632" s="3">
        <f t="shared" si="51"/>
        <v>-28762.22</v>
      </c>
    </row>
    <row r="633" spans="1:16" x14ac:dyDescent="0.35">
      <c r="A633">
        <v>74406</v>
      </c>
      <c r="B633" s="2">
        <v>16315.63</v>
      </c>
      <c r="C633" s="99">
        <v>26708.41</v>
      </c>
      <c r="D633" s="2">
        <v>271.92</v>
      </c>
      <c r="E633" s="2">
        <v>0</v>
      </c>
      <c r="F633" s="2">
        <v>0</v>
      </c>
      <c r="G633" s="2">
        <v>0</v>
      </c>
      <c r="H633" s="2">
        <v>0</v>
      </c>
      <c r="I633" s="2">
        <v>0</v>
      </c>
      <c r="J633" s="100">
        <f t="shared" si="48"/>
        <v>26980.329999999998</v>
      </c>
      <c r="K633" s="2">
        <v>24451.37</v>
      </c>
      <c r="L633" s="3">
        <f t="shared" si="49"/>
        <v>2528.9599999999991</v>
      </c>
      <c r="M633" s="101">
        <f t="shared" si="50"/>
        <v>9.3733471755163833E-2</v>
      </c>
      <c r="O633" s="2">
        <v>1227.02</v>
      </c>
      <c r="P633" s="3">
        <f t="shared" si="51"/>
        <v>-25753.309999999998</v>
      </c>
    </row>
    <row r="634" spans="1:16" x14ac:dyDescent="0.35">
      <c r="A634">
        <v>74407</v>
      </c>
      <c r="B634" s="2">
        <v>236925.08</v>
      </c>
      <c r="C634" s="99">
        <v>383437.99</v>
      </c>
      <c r="D634" s="2">
        <v>3948.63</v>
      </c>
      <c r="E634" s="2">
        <v>1063.6400000000001</v>
      </c>
      <c r="F634" s="2">
        <v>1821.15</v>
      </c>
      <c r="G634" s="2">
        <v>17.73</v>
      </c>
      <c r="H634" s="2">
        <v>0</v>
      </c>
      <c r="I634" s="2">
        <v>0</v>
      </c>
      <c r="J634" s="100">
        <f t="shared" si="48"/>
        <v>389225.5</v>
      </c>
      <c r="K634" s="2">
        <v>331917</v>
      </c>
      <c r="L634" s="3">
        <f t="shared" si="49"/>
        <v>57308.5</v>
      </c>
      <c r="M634" s="101">
        <f t="shared" si="50"/>
        <v>0.14723726991165789</v>
      </c>
      <c r="O634" s="2">
        <v>22229.35</v>
      </c>
      <c r="P634" s="3">
        <f t="shared" si="51"/>
        <v>-366996.15</v>
      </c>
    </row>
    <row r="635" spans="1:16" x14ac:dyDescent="0.35">
      <c r="A635">
        <v>74408</v>
      </c>
      <c r="B635" s="2">
        <v>38754.959999999999</v>
      </c>
      <c r="C635" s="99">
        <v>66356.149999999994</v>
      </c>
      <c r="D635" s="2">
        <v>645.9</v>
      </c>
      <c r="E635" s="2">
        <v>4802.37</v>
      </c>
      <c r="F635" s="2">
        <v>8224.42</v>
      </c>
      <c r="G635" s="2">
        <v>80.040000000000006</v>
      </c>
      <c r="H635" s="2">
        <v>0</v>
      </c>
      <c r="I635" s="2">
        <v>0</v>
      </c>
      <c r="J635" s="100">
        <f t="shared" si="48"/>
        <v>75306.50999999998</v>
      </c>
      <c r="K635" s="2">
        <v>73976.759999999995</v>
      </c>
      <c r="L635" s="3">
        <f t="shared" si="49"/>
        <v>1329.7499999999854</v>
      </c>
      <c r="M635" s="101">
        <f t="shared" si="50"/>
        <v>1.7657835956014771E-2</v>
      </c>
      <c r="O635" s="2">
        <v>0</v>
      </c>
      <c r="P635" s="3">
        <f t="shared" si="51"/>
        <v>-75306.50999999998</v>
      </c>
    </row>
    <row r="636" spans="1:16" x14ac:dyDescent="0.35">
      <c r="A636" s="102">
        <v>74409</v>
      </c>
      <c r="J636" s="100">
        <f t="shared" si="48"/>
        <v>0</v>
      </c>
      <c r="K636" s="2">
        <v>7840.25</v>
      </c>
      <c r="L636" s="3">
        <f t="shared" si="49"/>
        <v>-7840.25</v>
      </c>
      <c r="M636" s="101">
        <f t="shared" si="50"/>
        <v>1</v>
      </c>
      <c r="O636" s="2">
        <v>0</v>
      </c>
      <c r="P636" t="s">
        <v>74</v>
      </c>
    </row>
    <row r="637" spans="1:16" x14ac:dyDescent="0.35">
      <c r="A637">
        <v>74410</v>
      </c>
      <c r="B637" s="2">
        <v>3923.19</v>
      </c>
      <c r="C637" s="99">
        <v>6290.9</v>
      </c>
      <c r="D637" s="2">
        <v>0</v>
      </c>
      <c r="E637" s="2">
        <v>72.02</v>
      </c>
      <c r="F637" s="2">
        <v>123.33</v>
      </c>
      <c r="G637" s="2">
        <v>0</v>
      </c>
      <c r="H637" s="2">
        <v>0</v>
      </c>
      <c r="I637" s="2">
        <v>0</v>
      </c>
      <c r="J637" s="100">
        <f t="shared" si="48"/>
        <v>6414.23</v>
      </c>
      <c r="K637" s="2">
        <v>7279.5</v>
      </c>
      <c r="L637" s="3">
        <f t="shared" si="49"/>
        <v>-865.27000000000044</v>
      </c>
      <c r="M637" s="101">
        <f t="shared" si="50"/>
        <v>-0.13489849911836657</v>
      </c>
      <c r="O637" s="2">
        <v>426.26</v>
      </c>
      <c r="P637" s="3">
        <f t="shared" ref="P637:P647" si="52">O637-J637</f>
        <v>-5987.9699999999993</v>
      </c>
    </row>
    <row r="638" spans="1:16" x14ac:dyDescent="0.35">
      <c r="A638">
        <v>74411</v>
      </c>
      <c r="B638" s="2">
        <v>8950.17</v>
      </c>
      <c r="C638" s="99">
        <v>15326.46</v>
      </c>
      <c r="D638" s="2">
        <v>149.22</v>
      </c>
      <c r="E638" s="2">
        <v>3051.19</v>
      </c>
      <c r="F638" s="2">
        <v>5224.25</v>
      </c>
      <c r="G638" s="2">
        <v>50.87</v>
      </c>
      <c r="H638" s="2">
        <v>0</v>
      </c>
      <c r="I638" s="2">
        <v>0</v>
      </c>
      <c r="J638" s="100">
        <f t="shared" si="48"/>
        <v>20750.8</v>
      </c>
      <c r="K638" s="2">
        <v>22347.53</v>
      </c>
      <c r="L638" s="3">
        <f t="shared" si="49"/>
        <v>-1596.7299999999996</v>
      </c>
      <c r="M638" s="101">
        <f t="shared" si="50"/>
        <v>-7.6947876708367849E-2</v>
      </c>
      <c r="O638" s="2">
        <v>0</v>
      </c>
      <c r="P638" s="3">
        <f t="shared" si="52"/>
        <v>-20750.8</v>
      </c>
    </row>
    <row r="639" spans="1:16" x14ac:dyDescent="0.35">
      <c r="A639">
        <v>74412</v>
      </c>
      <c r="B639" s="2">
        <v>5710.37</v>
      </c>
      <c r="C639" s="99">
        <v>9777.41</v>
      </c>
      <c r="D639" s="2">
        <v>95.18</v>
      </c>
      <c r="E639" s="2">
        <v>0</v>
      </c>
      <c r="F639" s="2">
        <v>0</v>
      </c>
      <c r="G639" s="2">
        <v>0</v>
      </c>
      <c r="H639" s="2">
        <v>0</v>
      </c>
      <c r="I639" s="2">
        <v>0</v>
      </c>
      <c r="J639" s="100">
        <f t="shared" si="48"/>
        <v>9872.59</v>
      </c>
      <c r="K639" s="2">
        <v>8261.5300000000007</v>
      </c>
      <c r="L639" s="3">
        <f t="shared" si="49"/>
        <v>1611.0599999999995</v>
      </c>
      <c r="M639" s="101">
        <f t="shared" si="50"/>
        <v>0.16318514189285682</v>
      </c>
      <c r="O639" s="2">
        <v>0</v>
      </c>
      <c r="P639" s="3">
        <f t="shared" si="52"/>
        <v>-9872.59</v>
      </c>
    </row>
    <row r="640" spans="1:16" x14ac:dyDescent="0.35">
      <c r="A640">
        <v>74413</v>
      </c>
      <c r="B640" s="2">
        <v>8349.4500000000007</v>
      </c>
      <c r="C640" s="99">
        <v>14296.28</v>
      </c>
      <c r="D640" s="2">
        <v>139.19</v>
      </c>
      <c r="E640" s="2">
        <v>0</v>
      </c>
      <c r="F640" s="2">
        <v>0</v>
      </c>
      <c r="G640" s="2">
        <v>0</v>
      </c>
      <c r="H640" s="2">
        <v>0</v>
      </c>
      <c r="I640" s="2">
        <v>0</v>
      </c>
      <c r="J640" s="100">
        <f t="shared" si="48"/>
        <v>14435.470000000001</v>
      </c>
      <c r="K640" s="2">
        <v>13633.14</v>
      </c>
      <c r="L640" s="3">
        <f t="shared" si="49"/>
        <v>802.33000000000175</v>
      </c>
      <c r="M640" s="101">
        <f t="shared" si="50"/>
        <v>5.5580455641555261E-2</v>
      </c>
      <c r="O640" s="2">
        <v>0</v>
      </c>
      <c r="P640" s="3">
        <f t="shared" si="52"/>
        <v>-14435.470000000001</v>
      </c>
    </row>
    <row r="641" spans="1:16" x14ac:dyDescent="0.35">
      <c r="A641">
        <v>74414</v>
      </c>
      <c r="B641" s="2">
        <v>3979.04</v>
      </c>
      <c r="C641" s="99">
        <v>6813.08</v>
      </c>
      <c r="D641" s="2">
        <v>0</v>
      </c>
      <c r="E641" s="2">
        <v>2633.22</v>
      </c>
      <c r="F641" s="2">
        <v>4508.66</v>
      </c>
      <c r="G641" s="2">
        <v>0</v>
      </c>
      <c r="H641" s="2">
        <v>0</v>
      </c>
      <c r="I641" s="2">
        <v>0</v>
      </c>
      <c r="J641" s="100">
        <f t="shared" si="48"/>
        <v>11321.74</v>
      </c>
      <c r="K641" s="2">
        <v>0</v>
      </c>
      <c r="L641" s="3">
        <f t="shared" si="49"/>
        <v>11321.74</v>
      </c>
      <c r="M641" s="101">
        <f t="shared" si="50"/>
        <v>1</v>
      </c>
      <c r="O641" s="2">
        <v>0</v>
      </c>
      <c r="P641" s="3">
        <f t="shared" si="52"/>
        <v>-11321.74</v>
      </c>
    </row>
    <row r="642" spans="1:16" x14ac:dyDescent="0.35">
      <c r="A642">
        <v>74501</v>
      </c>
      <c r="B642" s="2">
        <v>688311.14</v>
      </c>
      <c r="C642" s="99">
        <v>1089976.1299999999</v>
      </c>
      <c r="D642" s="2">
        <v>11459.28</v>
      </c>
      <c r="E642" s="2">
        <v>70031.490000000005</v>
      </c>
      <c r="F642" s="2">
        <v>119324</v>
      </c>
      <c r="G642" s="2">
        <v>1167.24</v>
      </c>
      <c r="H642" s="2">
        <v>0</v>
      </c>
      <c r="I642" s="2">
        <v>0</v>
      </c>
      <c r="J642" s="100">
        <f t="shared" si="48"/>
        <v>1221926.6499999999</v>
      </c>
      <c r="K642" s="2">
        <v>1090030.47</v>
      </c>
      <c r="L642" s="3">
        <f t="shared" si="49"/>
        <v>131896.17999999993</v>
      </c>
      <c r="M642" s="101">
        <f t="shared" si="50"/>
        <v>0.10794115997060867</v>
      </c>
      <c r="O642" s="2">
        <v>82460.460000000006</v>
      </c>
      <c r="P642" s="3">
        <f t="shared" si="52"/>
        <v>-1139466.19</v>
      </c>
    </row>
    <row r="643" spans="1:16" x14ac:dyDescent="0.35">
      <c r="A643">
        <v>74504</v>
      </c>
      <c r="B643" s="2">
        <v>109587.07</v>
      </c>
      <c r="C643" s="99">
        <v>176932.65</v>
      </c>
      <c r="D643" s="2">
        <v>1826.42</v>
      </c>
      <c r="E643" s="2">
        <v>0</v>
      </c>
      <c r="F643" s="2">
        <v>0</v>
      </c>
      <c r="G643" s="2">
        <v>0</v>
      </c>
      <c r="H643" s="2">
        <v>0</v>
      </c>
      <c r="I643" s="2">
        <v>0</v>
      </c>
      <c r="J643" s="100">
        <f t="shared" ref="J643:J706" si="53">SUM(C643:I643)-E643</f>
        <v>178759.07</v>
      </c>
      <c r="K643" s="2">
        <v>150286.69</v>
      </c>
      <c r="L643" s="3">
        <f t="shared" ref="L643:L706" si="54">J643-K643</f>
        <v>28472.380000000005</v>
      </c>
      <c r="M643" s="101">
        <f t="shared" si="50"/>
        <v>0.15927795999386216</v>
      </c>
      <c r="O643" s="2">
        <v>10704.71</v>
      </c>
      <c r="P643" s="3">
        <f t="shared" si="52"/>
        <v>-168054.36000000002</v>
      </c>
    </row>
    <row r="644" spans="1:16" x14ac:dyDescent="0.35">
      <c r="A644">
        <v>74506</v>
      </c>
      <c r="B644" s="2">
        <v>19691.79</v>
      </c>
      <c r="C644" s="99">
        <v>31459.64</v>
      </c>
      <c r="D644" s="2">
        <v>328.21</v>
      </c>
      <c r="E644" s="2">
        <v>0</v>
      </c>
      <c r="F644" s="2">
        <v>0</v>
      </c>
      <c r="G644" s="2">
        <v>0</v>
      </c>
      <c r="H644" s="2">
        <v>0</v>
      </c>
      <c r="I644" s="2">
        <v>0</v>
      </c>
      <c r="J644" s="100">
        <f t="shared" si="53"/>
        <v>31787.85</v>
      </c>
      <c r="K644" s="2">
        <v>28888.66</v>
      </c>
      <c r="L644" s="3">
        <f t="shared" si="54"/>
        <v>2899.1899999999987</v>
      </c>
      <c r="M644" s="101">
        <f t="shared" si="50"/>
        <v>9.1204343798023418E-2</v>
      </c>
      <c r="O644" s="2">
        <v>2257.1</v>
      </c>
      <c r="P644" s="3">
        <f t="shared" si="52"/>
        <v>-29530.75</v>
      </c>
    </row>
    <row r="645" spans="1:16" x14ac:dyDescent="0.35">
      <c r="A645">
        <v>74508</v>
      </c>
      <c r="B645" s="2">
        <v>169874.56</v>
      </c>
      <c r="C645" s="99">
        <v>277115.51</v>
      </c>
      <c r="D645" s="2">
        <v>0</v>
      </c>
      <c r="E645" s="2">
        <v>1487.13</v>
      </c>
      <c r="F645" s="2">
        <v>2546.1999999999998</v>
      </c>
      <c r="G645" s="2">
        <v>0</v>
      </c>
      <c r="H645" s="2">
        <v>0</v>
      </c>
      <c r="I645" s="2">
        <v>0</v>
      </c>
      <c r="J645" s="100">
        <f t="shared" si="53"/>
        <v>279661.71000000002</v>
      </c>
      <c r="K645" s="2">
        <v>226769.08000000002</v>
      </c>
      <c r="L645" s="3">
        <f t="shared" si="54"/>
        <v>52892.630000000005</v>
      </c>
      <c r="M645" s="101">
        <f t="shared" si="50"/>
        <v>0.1891307537238473</v>
      </c>
      <c r="O645" s="2">
        <v>13746.2</v>
      </c>
      <c r="P645" s="3">
        <f t="shared" si="52"/>
        <v>-265915.51</v>
      </c>
    </row>
    <row r="646" spans="1:16" x14ac:dyDescent="0.35">
      <c r="A646">
        <v>74509</v>
      </c>
      <c r="B646" s="2">
        <v>27394.41</v>
      </c>
      <c r="C646" s="99">
        <v>43211.26</v>
      </c>
      <c r="D646" s="2">
        <v>456.58</v>
      </c>
      <c r="E646" s="2">
        <v>13583.62</v>
      </c>
      <c r="F646" s="2">
        <v>23258.22</v>
      </c>
      <c r="G646" s="2">
        <v>226.4</v>
      </c>
      <c r="H646" s="2">
        <v>0</v>
      </c>
      <c r="I646" s="2">
        <v>0</v>
      </c>
      <c r="J646" s="100">
        <f t="shared" si="53"/>
        <v>67152.460000000006</v>
      </c>
      <c r="K646" s="2">
        <v>53193.390000000007</v>
      </c>
      <c r="L646" s="3">
        <f t="shared" si="54"/>
        <v>13959.07</v>
      </c>
      <c r="M646" s="101">
        <f t="shared" ref="M646:M709" si="55">IF(J646=0,1,L646/J646)</f>
        <v>0.20787131253270541</v>
      </c>
      <c r="O646" s="2">
        <v>3693.65</v>
      </c>
      <c r="P646" s="3">
        <f t="shared" si="52"/>
        <v>-63458.810000000005</v>
      </c>
    </row>
    <row r="647" spans="1:16" x14ac:dyDescent="0.35">
      <c r="A647">
        <v>74510</v>
      </c>
      <c r="B647" s="2">
        <v>7136.86</v>
      </c>
      <c r="C647" s="99">
        <v>11650.24</v>
      </c>
      <c r="D647" s="2">
        <v>118.94</v>
      </c>
      <c r="E647" s="2">
        <v>0</v>
      </c>
      <c r="F647" s="2">
        <v>0</v>
      </c>
      <c r="G647" s="2">
        <v>0</v>
      </c>
      <c r="H647" s="2">
        <v>0</v>
      </c>
      <c r="I647" s="2">
        <v>0</v>
      </c>
      <c r="J647" s="100">
        <f t="shared" si="53"/>
        <v>11769.18</v>
      </c>
      <c r="K647" s="2">
        <v>8026.55</v>
      </c>
      <c r="L647" s="3">
        <f t="shared" si="54"/>
        <v>3742.63</v>
      </c>
      <c r="M647" s="101">
        <f t="shared" si="55"/>
        <v>0.31800261360604565</v>
      </c>
      <c r="O647" s="2">
        <v>569.69000000000005</v>
      </c>
      <c r="P647" s="3">
        <f t="shared" si="52"/>
        <v>-11199.49</v>
      </c>
    </row>
    <row r="648" spans="1:16" x14ac:dyDescent="0.35">
      <c r="A648" s="102">
        <v>74511</v>
      </c>
      <c r="J648" s="100">
        <f t="shared" si="53"/>
        <v>0</v>
      </c>
      <c r="K648" s="2">
        <v>10792.07</v>
      </c>
      <c r="L648" s="3">
        <f t="shared" si="54"/>
        <v>-10792.07</v>
      </c>
      <c r="M648" s="101">
        <f t="shared" si="55"/>
        <v>1</v>
      </c>
      <c r="O648" s="2">
        <v>0</v>
      </c>
      <c r="P648" t="s">
        <v>75</v>
      </c>
    </row>
    <row r="649" spans="1:16" x14ac:dyDescent="0.35">
      <c r="A649">
        <v>74601</v>
      </c>
      <c r="B649" s="2">
        <v>2748859.76</v>
      </c>
      <c r="C649" s="99">
        <v>4427692.78</v>
      </c>
      <c r="D649" s="2">
        <v>45814.53</v>
      </c>
      <c r="E649" s="2">
        <v>202594.71</v>
      </c>
      <c r="F649" s="2">
        <v>346885.76</v>
      </c>
      <c r="G649" s="2">
        <v>3376.53</v>
      </c>
      <c r="H649" s="2">
        <v>0</v>
      </c>
      <c r="I649" s="2">
        <v>0</v>
      </c>
      <c r="J649" s="100">
        <f t="shared" si="53"/>
        <v>4823769.6000000006</v>
      </c>
      <c r="K649" s="2">
        <v>4107977.76</v>
      </c>
      <c r="L649" s="3">
        <f t="shared" si="54"/>
        <v>715791.84000000078</v>
      </c>
      <c r="M649" s="101">
        <f t="shared" si="55"/>
        <v>0.14838848024582282</v>
      </c>
      <c r="O649" s="2">
        <v>278691.55</v>
      </c>
      <c r="P649" s="3">
        <f t="shared" ref="P649:P680" si="56">O649-J649</f>
        <v>-4545078.0500000007</v>
      </c>
    </row>
    <row r="650" spans="1:16" x14ac:dyDescent="0.35">
      <c r="A650">
        <v>74602</v>
      </c>
      <c r="B650" s="2">
        <v>2848067.33</v>
      </c>
      <c r="C650" s="99">
        <v>4597360.76</v>
      </c>
      <c r="D650" s="2">
        <v>47467.87</v>
      </c>
      <c r="E650" s="2">
        <v>113043.47</v>
      </c>
      <c r="F650" s="2">
        <v>193555.48</v>
      </c>
      <c r="G650" s="2">
        <v>1883.95</v>
      </c>
      <c r="H650" s="2">
        <v>0</v>
      </c>
      <c r="I650" s="2">
        <v>0</v>
      </c>
      <c r="J650" s="100">
        <f t="shared" si="53"/>
        <v>4840268.0600000005</v>
      </c>
      <c r="K650" s="2">
        <v>4426595.9800000004</v>
      </c>
      <c r="L650" s="3">
        <f t="shared" si="54"/>
        <v>413672.08000000007</v>
      </c>
      <c r="M650" s="101">
        <f t="shared" si="55"/>
        <v>8.5464704613901085E-2</v>
      </c>
      <c r="O650" s="2">
        <v>279161.49</v>
      </c>
      <c r="P650" s="3">
        <f t="shared" si="56"/>
        <v>-4561106.57</v>
      </c>
    </row>
    <row r="651" spans="1:16" x14ac:dyDescent="0.35">
      <c r="A651">
        <v>74604</v>
      </c>
      <c r="B651" s="2">
        <v>503738.55</v>
      </c>
      <c r="C651" s="99">
        <v>831105.18</v>
      </c>
      <c r="D651" s="2">
        <v>8395.4599999999991</v>
      </c>
      <c r="E651" s="2">
        <v>861.66</v>
      </c>
      <c r="F651" s="2">
        <v>1475.34</v>
      </c>
      <c r="G651" s="2">
        <v>14.35</v>
      </c>
      <c r="H651" s="2">
        <v>0</v>
      </c>
      <c r="I651" s="2">
        <v>0</v>
      </c>
      <c r="J651" s="100">
        <f t="shared" si="53"/>
        <v>840990.33</v>
      </c>
      <c r="K651" s="2">
        <v>655467.37000000011</v>
      </c>
      <c r="L651" s="3">
        <f t="shared" si="54"/>
        <v>185522.95999999985</v>
      </c>
      <c r="M651" s="101">
        <f t="shared" si="55"/>
        <v>0.22060058645382979</v>
      </c>
      <c r="O651" s="2">
        <v>31405.79</v>
      </c>
      <c r="P651" s="3">
        <f t="shared" si="56"/>
        <v>-809584.53999999992</v>
      </c>
    </row>
    <row r="652" spans="1:16" x14ac:dyDescent="0.35">
      <c r="A652">
        <v>74605</v>
      </c>
      <c r="B652" s="2">
        <v>302414.98</v>
      </c>
      <c r="C652" s="99">
        <v>488135.91</v>
      </c>
      <c r="D652" s="2">
        <v>5040.21</v>
      </c>
      <c r="E652" s="2">
        <v>2991.41</v>
      </c>
      <c r="F652" s="2">
        <v>5121.88</v>
      </c>
      <c r="G652" s="2">
        <v>49.86</v>
      </c>
      <c r="H652" s="2">
        <v>0</v>
      </c>
      <c r="I652" s="2">
        <v>0</v>
      </c>
      <c r="J652" s="100">
        <f t="shared" si="53"/>
        <v>498347.86</v>
      </c>
      <c r="K652" s="2">
        <v>448452.54</v>
      </c>
      <c r="L652" s="3">
        <f t="shared" si="54"/>
        <v>49895.320000000007</v>
      </c>
      <c r="M652" s="101">
        <f t="shared" si="55"/>
        <v>0.10012146936880598</v>
      </c>
      <c r="O652" s="2">
        <v>29666.18</v>
      </c>
      <c r="P652" s="3">
        <f t="shared" si="56"/>
        <v>-468681.68</v>
      </c>
    </row>
    <row r="653" spans="1:16" x14ac:dyDescent="0.35">
      <c r="A653">
        <v>74607</v>
      </c>
      <c r="B653" s="2">
        <v>130728.04</v>
      </c>
      <c r="C653" s="99">
        <v>210675.4</v>
      </c>
      <c r="D653" s="2">
        <v>2178.79</v>
      </c>
      <c r="E653" s="2">
        <v>0</v>
      </c>
      <c r="F653" s="2">
        <v>0</v>
      </c>
      <c r="G653" s="2">
        <v>0</v>
      </c>
      <c r="H653" s="2">
        <v>0</v>
      </c>
      <c r="I653" s="2">
        <v>0</v>
      </c>
      <c r="J653" s="100">
        <f t="shared" si="53"/>
        <v>212854.19</v>
      </c>
      <c r="K653" s="2">
        <v>195248.15</v>
      </c>
      <c r="L653" s="3">
        <f t="shared" si="54"/>
        <v>17606.040000000008</v>
      </c>
      <c r="M653" s="101">
        <f t="shared" si="55"/>
        <v>8.2714087047100218E-2</v>
      </c>
      <c r="O653" s="2">
        <v>13161.46</v>
      </c>
      <c r="P653" s="3">
        <f t="shared" si="56"/>
        <v>-199692.73</v>
      </c>
    </row>
    <row r="654" spans="1:16" x14ac:dyDescent="0.35">
      <c r="A654">
        <v>74609</v>
      </c>
      <c r="B654" s="2">
        <v>200271.54</v>
      </c>
      <c r="C654" s="99">
        <v>320886.33</v>
      </c>
      <c r="D654" s="2">
        <v>3337.85</v>
      </c>
      <c r="E654" s="2">
        <v>6149.19</v>
      </c>
      <c r="F654" s="2">
        <v>10528.83</v>
      </c>
      <c r="G654" s="2">
        <v>102.5</v>
      </c>
      <c r="H654" s="2">
        <v>0</v>
      </c>
      <c r="I654" s="2">
        <v>0</v>
      </c>
      <c r="J654" s="100">
        <f t="shared" si="53"/>
        <v>334855.51</v>
      </c>
      <c r="K654" s="2">
        <v>317416.69</v>
      </c>
      <c r="L654" s="3">
        <f t="shared" si="54"/>
        <v>17438.820000000007</v>
      </c>
      <c r="M654" s="101">
        <f t="shared" si="55"/>
        <v>5.2078641322043664E-2</v>
      </c>
      <c r="O654" s="2">
        <v>22023.16</v>
      </c>
      <c r="P654" s="3">
        <f t="shared" si="56"/>
        <v>-312832.35000000003</v>
      </c>
    </row>
    <row r="655" spans="1:16" x14ac:dyDescent="0.35">
      <c r="A655">
        <v>74610</v>
      </c>
      <c r="B655" s="2">
        <v>54527.17</v>
      </c>
      <c r="C655" s="99">
        <v>93362.26</v>
      </c>
      <c r="D655" s="2">
        <v>908.82</v>
      </c>
      <c r="E655" s="2">
        <v>0</v>
      </c>
      <c r="F655" s="2">
        <v>0</v>
      </c>
      <c r="G655" s="2">
        <v>0</v>
      </c>
      <c r="H655" s="2">
        <v>0</v>
      </c>
      <c r="I655" s="2">
        <v>0</v>
      </c>
      <c r="J655" s="100">
        <f t="shared" si="53"/>
        <v>94271.08</v>
      </c>
      <c r="K655" s="2">
        <v>79715.89</v>
      </c>
      <c r="L655" s="3">
        <f t="shared" si="54"/>
        <v>14555.190000000002</v>
      </c>
      <c r="M655" s="101">
        <f t="shared" si="55"/>
        <v>0.15439719158834292</v>
      </c>
      <c r="O655" s="2">
        <v>0</v>
      </c>
      <c r="P655" s="3">
        <f t="shared" si="56"/>
        <v>-94271.08</v>
      </c>
    </row>
    <row r="656" spans="1:16" x14ac:dyDescent="0.35">
      <c r="A656">
        <v>74611</v>
      </c>
      <c r="B656" s="2">
        <v>179512.51</v>
      </c>
      <c r="C656" s="99">
        <v>290959.17</v>
      </c>
      <c r="D656" s="2">
        <v>2991.89</v>
      </c>
      <c r="E656" s="2">
        <v>0</v>
      </c>
      <c r="F656" s="2">
        <v>0</v>
      </c>
      <c r="G656" s="2">
        <v>0</v>
      </c>
      <c r="H656" s="2">
        <v>0</v>
      </c>
      <c r="I656" s="2">
        <v>0</v>
      </c>
      <c r="J656" s="100">
        <f t="shared" si="53"/>
        <v>293951.06</v>
      </c>
      <c r="K656" s="2">
        <v>264763.41000000003</v>
      </c>
      <c r="L656" s="3">
        <f t="shared" si="54"/>
        <v>29187.649999999965</v>
      </c>
      <c r="M656" s="101">
        <f t="shared" si="55"/>
        <v>9.9294249865946954E-2</v>
      </c>
      <c r="O656" s="2">
        <v>16406.45</v>
      </c>
      <c r="P656" s="3">
        <f t="shared" si="56"/>
        <v>-277544.61</v>
      </c>
    </row>
    <row r="657" spans="1:16" x14ac:dyDescent="0.35">
      <c r="A657">
        <v>74612</v>
      </c>
      <c r="B657" s="2">
        <v>820131.79</v>
      </c>
      <c r="C657" s="99">
        <v>1337972.48</v>
      </c>
      <c r="D657" s="2">
        <v>13668.93</v>
      </c>
      <c r="E657" s="2">
        <v>4679.21</v>
      </c>
      <c r="F657" s="2">
        <v>8011.77</v>
      </c>
      <c r="G657" s="2">
        <v>77.989999999999995</v>
      </c>
      <c r="H657" s="2">
        <v>0</v>
      </c>
      <c r="I657" s="2">
        <v>0</v>
      </c>
      <c r="J657" s="100">
        <f t="shared" si="53"/>
        <v>1359731.17</v>
      </c>
      <c r="K657" s="2">
        <v>1205847.8399999999</v>
      </c>
      <c r="L657" s="3">
        <f t="shared" si="54"/>
        <v>153883.33000000007</v>
      </c>
      <c r="M657" s="101">
        <f t="shared" si="55"/>
        <v>0.11317187793819575</v>
      </c>
      <c r="O657" s="2">
        <v>66274.759999999995</v>
      </c>
      <c r="P657" s="3">
        <f t="shared" si="56"/>
        <v>-1293456.4099999999</v>
      </c>
    </row>
    <row r="658" spans="1:16" x14ac:dyDescent="0.35">
      <c r="A658">
        <v>74613</v>
      </c>
      <c r="B658" s="2">
        <v>227950.95</v>
      </c>
      <c r="C658" s="99">
        <v>369527.5</v>
      </c>
      <c r="D658" s="2">
        <v>0</v>
      </c>
      <c r="E658" s="2">
        <v>18257.02</v>
      </c>
      <c r="F658" s="2">
        <v>31381.64</v>
      </c>
      <c r="G658" s="2">
        <v>0</v>
      </c>
      <c r="H658" s="2">
        <v>0</v>
      </c>
      <c r="I658" s="2">
        <v>0</v>
      </c>
      <c r="J658" s="100">
        <f t="shared" si="53"/>
        <v>400909.14</v>
      </c>
      <c r="K658" s="2">
        <v>346878.57</v>
      </c>
      <c r="L658" s="3">
        <f t="shared" si="54"/>
        <v>54030.570000000007</v>
      </c>
      <c r="M658" s="101">
        <f t="shared" si="55"/>
        <v>0.13477011274923792</v>
      </c>
      <c r="O658" s="2">
        <v>20652.650000000001</v>
      </c>
      <c r="P658" s="3">
        <f t="shared" si="56"/>
        <v>-380256.49</v>
      </c>
    </row>
    <row r="659" spans="1:16" x14ac:dyDescent="0.35">
      <c r="A659">
        <v>74616</v>
      </c>
      <c r="B659" s="2">
        <v>107599.81</v>
      </c>
      <c r="C659" s="99">
        <v>184234.77</v>
      </c>
      <c r="D659" s="2">
        <v>1793.33</v>
      </c>
      <c r="E659" s="2">
        <v>11547.72</v>
      </c>
      <c r="F659" s="2">
        <v>19772.27</v>
      </c>
      <c r="G659" s="2">
        <v>192.48</v>
      </c>
      <c r="H659" s="2">
        <v>0</v>
      </c>
      <c r="I659" s="2">
        <v>0</v>
      </c>
      <c r="J659" s="100">
        <f t="shared" si="53"/>
        <v>205992.84999999998</v>
      </c>
      <c r="K659" s="2">
        <v>204108.49</v>
      </c>
      <c r="L659" s="3">
        <f t="shared" si="54"/>
        <v>1884.359999999986</v>
      </c>
      <c r="M659" s="101">
        <f t="shared" si="55"/>
        <v>9.1476961457642152E-3</v>
      </c>
      <c r="O659" s="2">
        <v>0</v>
      </c>
      <c r="P659" s="3">
        <f t="shared" si="56"/>
        <v>-205992.84999999998</v>
      </c>
    </row>
    <row r="660" spans="1:16" x14ac:dyDescent="0.35">
      <c r="A660">
        <v>74618</v>
      </c>
      <c r="B660" s="2">
        <v>36835.550000000003</v>
      </c>
      <c r="C660" s="99">
        <v>63070.81</v>
      </c>
      <c r="D660" s="2">
        <v>0</v>
      </c>
      <c r="E660" s="2">
        <v>0</v>
      </c>
      <c r="F660" s="2">
        <v>0</v>
      </c>
      <c r="G660" s="2">
        <v>0</v>
      </c>
      <c r="H660" s="2">
        <v>0</v>
      </c>
      <c r="I660" s="2">
        <v>0</v>
      </c>
      <c r="J660" s="100">
        <f t="shared" si="53"/>
        <v>63070.81</v>
      </c>
      <c r="K660" s="2">
        <v>54246.68</v>
      </c>
      <c r="L660" s="3">
        <f t="shared" si="54"/>
        <v>8824.1299999999974</v>
      </c>
      <c r="M660" s="101">
        <f t="shared" si="55"/>
        <v>0.13990830306444452</v>
      </c>
      <c r="O660" s="2">
        <v>0</v>
      </c>
      <c r="P660" s="3">
        <f t="shared" si="56"/>
        <v>-63070.81</v>
      </c>
    </row>
    <row r="661" spans="1:16" x14ac:dyDescent="0.35">
      <c r="A661">
        <v>74619</v>
      </c>
      <c r="B661" s="2">
        <v>49153.09</v>
      </c>
      <c r="C661" s="99">
        <v>80742.02</v>
      </c>
      <c r="D661" s="2">
        <v>819.24</v>
      </c>
      <c r="E661" s="2">
        <v>0</v>
      </c>
      <c r="F661" s="2">
        <v>0</v>
      </c>
      <c r="G661" s="2">
        <v>0</v>
      </c>
      <c r="H661" s="2">
        <v>0</v>
      </c>
      <c r="I661" s="2">
        <v>0</v>
      </c>
      <c r="J661" s="100">
        <f t="shared" si="53"/>
        <v>81561.260000000009</v>
      </c>
      <c r="K661" s="2">
        <v>66896.299999999988</v>
      </c>
      <c r="L661" s="3">
        <f t="shared" si="54"/>
        <v>14664.960000000021</v>
      </c>
      <c r="M661" s="101">
        <f t="shared" si="55"/>
        <v>0.17980300941893271</v>
      </c>
      <c r="O661" s="2">
        <v>3418.83</v>
      </c>
      <c r="P661" s="3">
        <f t="shared" si="56"/>
        <v>-78142.430000000008</v>
      </c>
    </row>
    <row r="662" spans="1:16" x14ac:dyDescent="0.35">
      <c r="A662">
        <v>74620</v>
      </c>
      <c r="B662" s="2">
        <v>61040.06</v>
      </c>
      <c r="C662" s="99">
        <v>95735.29</v>
      </c>
      <c r="D662" s="2">
        <v>1017.39</v>
      </c>
      <c r="E662" s="2">
        <v>5972.29</v>
      </c>
      <c r="F662" s="2">
        <v>10225.879999999999</v>
      </c>
      <c r="G662" s="2">
        <v>99.54</v>
      </c>
      <c r="H662" s="2">
        <v>0</v>
      </c>
      <c r="I662" s="2">
        <v>0</v>
      </c>
      <c r="J662" s="100">
        <f t="shared" si="53"/>
        <v>107078.09999999999</v>
      </c>
      <c r="K662" s="2">
        <v>108902.78</v>
      </c>
      <c r="L662" s="3">
        <f t="shared" si="54"/>
        <v>-1824.6800000000076</v>
      </c>
      <c r="M662" s="101">
        <f t="shared" si="55"/>
        <v>-1.7040646033129162E-2</v>
      </c>
      <c r="O662" s="2">
        <v>8778.66</v>
      </c>
      <c r="P662" s="3">
        <f t="shared" si="56"/>
        <v>-98299.439999999988</v>
      </c>
    </row>
    <row r="663" spans="1:16" x14ac:dyDescent="0.35">
      <c r="A663">
        <v>74621</v>
      </c>
      <c r="B663" s="2">
        <v>1965.6</v>
      </c>
      <c r="C663" s="99">
        <v>3365.55</v>
      </c>
      <c r="D663" s="2">
        <v>32.76</v>
      </c>
      <c r="E663" s="2">
        <v>832.77</v>
      </c>
      <c r="F663" s="2">
        <v>1425.89</v>
      </c>
      <c r="G663" s="2">
        <v>13.88</v>
      </c>
      <c r="H663" s="2">
        <v>0</v>
      </c>
      <c r="I663" s="2">
        <v>0</v>
      </c>
      <c r="J663" s="100">
        <f t="shared" si="53"/>
        <v>4838.08</v>
      </c>
      <c r="K663" s="2">
        <v>4982.7299999999996</v>
      </c>
      <c r="L663" s="3">
        <f t="shared" si="54"/>
        <v>-144.64999999999964</v>
      </c>
      <c r="M663" s="101">
        <f t="shared" si="55"/>
        <v>-2.9898224088894695E-2</v>
      </c>
      <c r="O663" s="2">
        <v>0</v>
      </c>
      <c r="P663" s="3">
        <f t="shared" si="56"/>
        <v>-4838.08</v>
      </c>
    </row>
    <row r="664" spans="1:16" x14ac:dyDescent="0.35">
      <c r="A664">
        <v>75001</v>
      </c>
      <c r="B664" s="2">
        <v>458305.49</v>
      </c>
      <c r="C664" s="99">
        <v>784720.39</v>
      </c>
      <c r="D664" s="2">
        <v>7638.4</v>
      </c>
      <c r="E664" s="2">
        <v>20092.12</v>
      </c>
      <c r="F664" s="2">
        <v>34402.269999999997</v>
      </c>
      <c r="G664" s="2">
        <v>334.87</v>
      </c>
      <c r="H664" s="2">
        <v>0</v>
      </c>
      <c r="I664" s="2">
        <v>0</v>
      </c>
      <c r="J664" s="100">
        <f t="shared" si="53"/>
        <v>827095.93</v>
      </c>
      <c r="K664" s="2">
        <v>730448.53</v>
      </c>
      <c r="L664" s="3">
        <f t="shared" si="54"/>
        <v>96647.400000000023</v>
      </c>
      <c r="M664" s="101">
        <f t="shared" si="55"/>
        <v>0.11685149992214328</v>
      </c>
      <c r="O664" s="2">
        <v>0</v>
      </c>
      <c r="P664" s="3">
        <f t="shared" si="56"/>
        <v>-827095.93</v>
      </c>
    </row>
    <row r="665" spans="1:16" x14ac:dyDescent="0.35">
      <c r="A665">
        <v>75002</v>
      </c>
      <c r="B665" s="2">
        <v>43446.54</v>
      </c>
      <c r="C665" s="99">
        <v>74390.3</v>
      </c>
      <c r="D665" s="2">
        <v>724.1</v>
      </c>
      <c r="E665" s="2">
        <v>5780.61</v>
      </c>
      <c r="F665" s="2">
        <v>9897.7900000000009</v>
      </c>
      <c r="G665" s="2">
        <v>96.35</v>
      </c>
      <c r="H665" s="2">
        <v>0</v>
      </c>
      <c r="I665" s="2">
        <v>0</v>
      </c>
      <c r="J665" s="100">
        <f t="shared" si="53"/>
        <v>85108.540000000023</v>
      </c>
      <c r="K665" s="2">
        <v>95439.49</v>
      </c>
      <c r="L665" s="3">
        <f t="shared" si="54"/>
        <v>-10330.949999999983</v>
      </c>
      <c r="M665" s="101">
        <f t="shared" si="55"/>
        <v>-0.12138558598232305</v>
      </c>
      <c r="O665" s="2">
        <v>0</v>
      </c>
      <c r="P665" s="3">
        <f t="shared" si="56"/>
        <v>-85108.540000000023</v>
      </c>
    </row>
    <row r="666" spans="1:16" x14ac:dyDescent="0.35">
      <c r="A666">
        <v>75003</v>
      </c>
      <c r="B666" s="2">
        <v>2892.84</v>
      </c>
      <c r="C666" s="99">
        <v>4631.7700000000004</v>
      </c>
      <c r="D666" s="2">
        <v>48.21</v>
      </c>
      <c r="E666" s="2">
        <v>0</v>
      </c>
      <c r="F666" s="2">
        <v>0</v>
      </c>
      <c r="G666" s="2">
        <v>0</v>
      </c>
      <c r="H666" s="2">
        <v>0</v>
      </c>
      <c r="I666" s="2">
        <v>0</v>
      </c>
      <c r="J666" s="100">
        <f t="shared" si="53"/>
        <v>4679.9800000000005</v>
      </c>
      <c r="K666" s="2">
        <v>18398.519999999997</v>
      </c>
      <c r="L666" s="3">
        <f t="shared" si="54"/>
        <v>-13718.539999999997</v>
      </c>
      <c r="M666" s="101">
        <f t="shared" si="55"/>
        <v>-2.9313244928397122</v>
      </c>
      <c r="O666" s="2">
        <v>0</v>
      </c>
      <c r="P666" s="3">
        <f t="shared" si="56"/>
        <v>-4679.9800000000005</v>
      </c>
    </row>
    <row r="667" spans="1:16" x14ac:dyDescent="0.35">
      <c r="A667">
        <v>75005</v>
      </c>
      <c r="B667" s="2">
        <v>35201.760000000002</v>
      </c>
      <c r="C667" s="99">
        <v>60273.16</v>
      </c>
      <c r="D667" s="2">
        <v>586.72</v>
      </c>
      <c r="E667" s="2">
        <v>24540.54</v>
      </c>
      <c r="F667" s="2">
        <v>42018.76</v>
      </c>
      <c r="G667" s="2">
        <v>409.02</v>
      </c>
      <c r="H667" s="2">
        <v>0</v>
      </c>
      <c r="I667" s="2">
        <v>0</v>
      </c>
      <c r="J667" s="100">
        <f t="shared" si="53"/>
        <v>103287.66000000003</v>
      </c>
      <c r="K667" s="2">
        <v>100706.96</v>
      </c>
      <c r="L667" s="3">
        <f t="shared" si="54"/>
        <v>2580.7000000000262</v>
      </c>
      <c r="M667" s="101">
        <f t="shared" si="55"/>
        <v>2.4985559746440431E-2</v>
      </c>
      <c r="O667" s="2">
        <v>0</v>
      </c>
      <c r="P667" s="3">
        <f t="shared" si="56"/>
        <v>-103287.66000000003</v>
      </c>
    </row>
    <row r="668" spans="1:16" x14ac:dyDescent="0.35">
      <c r="A668">
        <v>75007</v>
      </c>
      <c r="B668" s="2">
        <v>241559.08</v>
      </c>
      <c r="C668" s="99">
        <v>413604.02</v>
      </c>
      <c r="D668" s="2">
        <v>4026.03</v>
      </c>
      <c r="E668" s="2">
        <v>13183.68</v>
      </c>
      <c r="F668" s="2">
        <v>22573.4</v>
      </c>
      <c r="G668" s="2">
        <v>219.72</v>
      </c>
      <c r="H668" s="2">
        <v>0</v>
      </c>
      <c r="I668" s="2">
        <v>0</v>
      </c>
      <c r="J668" s="100">
        <f t="shared" si="53"/>
        <v>440423.17000000004</v>
      </c>
      <c r="K668" s="2">
        <v>407484.24</v>
      </c>
      <c r="L668" s="3">
        <f t="shared" si="54"/>
        <v>32938.930000000051</v>
      </c>
      <c r="M668" s="101">
        <f t="shared" si="55"/>
        <v>7.4789275959300794E-2</v>
      </c>
      <c r="O668" s="2">
        <v>0</v>
      </c>
      <c r="P668" s="3">
        <f t="shared" si="56"/>
        <v>-440423.17000000004</v>
      </c>
    </row>
    <row r="669" spans="1:16" x14ac:dyDescent="0.35">
      <c r="A669">
        <v>75011</v>
      </c>
      <c r="B669" s="2">
        <v>154093.59</v>
      </c>
      <c r="C669" s="99">
        <v>263843.07</v>
      </c>
      <c r="D669" s="2">
        <v>2568.19</v>
      </c>
      <c r="E669" s="2">
        <v>980.75</v>
      </c>
      <c r="F669" s="2">
        <v>1679.22</v>
      </c>
      <c r="G669" s="2">
        <v>16.350000000000001</v>
      </c>
      <c r="H669" s="2">
        <v>0</v>
      </c>
      <c r="I669" s="2">
        <v>0</v>
      </c>
      <c r="J669" s="100">
        <f t="shared" si="53"/>
        <v>268106.82999999996</v>
      </c>
      <c r="K669" s="2">
        <v>228332.42</v>
      </c>
      <c r="L669" s="3">
        <f t="shared" si="54"/>
        <v>39774.409999999945</v>
      </c>
      <c r="M669" s="101">
        <f t="shared" si="55"/>
        <v>0.14835284129091358</v>
      </c>
      <c r="O669" s="2">
        <v>0</v>
      </c>
      <c r="P669" s="3">
        <f t="shared" si="56"/>
        <v>-268106.82999999996</v>
      </c>
    </row>
    <row r="670" spans="1:16" x14ac:dyDescent="0.35">
      <c r="A670">
        <v>75014</v>
      </c>
      <c r="B670" s="2">
        <v>74688.56</v>
      </c>
      <c r="C670" s="99">
        <v>127884.06</v>
      </c>
      <c r="D670" s="2">
        <v>1244.79</v>
      </c>
      <c r="E670" s="2">
        <v>0</v>
      </c>
      <c r="F670" s="2">
        <v>0</v>
      </c>
      <c r="G670" s="2">
        <v>0</v>
      </c>
      <c r="H670" s="2">
        <v>0</v>
      </c>
      <c r="I670" s="2">
        <v>0</v>
      </c>
      <c r="J670" s="100">
        <f t="shared" si="53"/>
        <v>129128.84999999999</v>
      </c>
      <c r="K670" s="2">
        <v>137053.92000000001</v>
      </c>
      <c r="L670" s="3">
        <f t="shared" si="54"/>
        <v>-7925.0700000000215</v>
      </c>
      <c r="M670" s="101">
        <f t="shared" si="55"/>
        <v>-6.1373349177972408E-2</v>
      </c>
      <c r="O670" s="2">
        <v>0</v>
      </c>
      <c r="P670" s="3">
        <f t="shared" si="56"/>
        <v>-129128.84999999999</v>
      </c>
    </row>
    <row r="671" spans="1:16" x14ac:dyDescent="0.35">
      <c r="A671">
        <v>75015</v>
      </c>
      <c r="B671" s="2">
        <v>37319.910000000003</v>
      </c>
      <c r="C671" s="99">
        <v>63897.72</v>
      </c>
      <c r="D671" s="2">
        <v>621.95000000000005</v>
      </c>
      <c r="E671" s="2">
        <v>0</v>
      </c>
      <c r="F671" s="2">
        <v>0</v>
      </c>
      <c r="G671" s="2">
        <v>0</v>
      </c>
      <c r="H671" s="2">
        <v>0</v>
      </c>
      <c r="I671" s="2">
        <v>0</v>
      </c>
      <c r="J671" s="100">
        <f t="shared" si="53"/>
        <v>64519.67</v>
      </c>
      <c r="K671" s="2">
        <v>67965.709999999992</v>
      </c>
      <c r="L671" s="3">
        <f t="shared" si="54"/>
        <v>-3446.0399999999936</v>
      </c>
      <c r="M671" s="101">
        <f t="shared" si="55"/>
        <v>-5.3410688554358599E-2</v>
      </c>
      <c r="O671" s="2">
        <v>0</v>
      </c>
      <c r="P671" s="3">
        <f t="shared" si="56"/>
        <v>-64519.67</v>
      </c>
    </row>
    <row r="672" spans="1:16" x14ac:dyDescent="0.35">
      <c r="A672">
        <v>75016</v>
      </c>
      <c r="B672" s="2">
        <v>10014.81</v>
      </c>
      <c r="C672" s="99">
        <v>17148.12</v>
      </c>
      <c r="D672" s="2">
        <v>166.92</v>
      </c>
      <c r="E672" s="2">
        <v>0</v>
      </c>
      <c r="F672" s="2">
        <v>0</v>
      </c>
      <c r="G672" s="2">
        <v>0</v>
      </c>
      <c r="H672" s="2">
        <v>0</v>
      </c>
      <c r="I672" s="2">
        <v>0</v>
      </c>
      <c r="J672" s="100">
        <f t="shared" si="53"/>
        <v>17315.039999999997</v>
      </c>
      <c r="K672" s="2">
        <v>16064.09</v>
      </c>
      <c r="L672" s="3">
        <f t="shared" si="54"/>
        <v>1250.9499999999971</v>
      </c>
      <c r="M672" s="101">
        <f t="shared" si="55"/>
        <v>7.2246440089078476E-2</v>
      </c>
      <c r="O672" s="2">
        <v>0</v>
      </c>
      <c r="P672" s="3">
        <f t="shared" si="56"/>
        <v>-17315.039999999997</v>
      </c>
    </row>
    <row r="673" spans="1:16" x14ac:dyDescent="0.35">
      <c r="A673">
        <v>75018</v>
      </c>
      <c r="B673" s="2">
        <v>106.65</v>
      </c>
      <c r="C673" s="99">
        <v>182.61</v>
      </c>
      <c r="D673" s="2">
        <v>0</v>
      </c>
      <c r="E673" s="2">
        <v>149.4</v>
      </c>
      <c r="F673" s="2">
        <v>255.81</v>
      </c>
      <c r="G673" s="2">
        <v>0</v>
      </c>
      <c r="H673" s="2">
        <v>0</v>
      </c>
      <c r="I673" s="2">
        <v>0</v>
      </c>
      <c r="J673" s="100">
        <f t="shared" si="53"/>
        <v>438.41999999999996</v>
      </c>
      <c r="K673" s="2">
        <v>1036.81</v>
      </c>
      <c r="L673" s="3">
        <f t="shared" si="54"/>
        <v>-598.39</v>
      </c>
      <c r="M673" s="101">
        <f t="shared" si="55"/>
        <v>-1.3648784270790566</v>
      </c>
      <c r="O673" s="2">
        <v>0</v>
      </c>
      <c r="P673" s="3">
        <f t="shared" si="56"/>
        <v>-438.41999999999996</v>
      </c>
    </row>
    <row r="674" spans="1:16" x14ac:dyDescent="0.35">
      <c r="A674">
        <v>75021</v>
      </c>
      <c r="B674" s="2">
        <v>38367.339999999997</v>
      </c>
      <c r="C674" s="99">
        <v>65693.52</v>
      </c>
      <c r="D674" s="2">
        <v>639.46</v>
      </c>
      <c r="E674" s="2">
        <v>11513.75</v>
      </c>
      <c r="F674" s="2">
        <v>19714</v>
      </c>
      <c r="G674" s="2">
        <v>191.88</v>
      </c>
      <c r="H674" s="2">
        <v>0</v>
      </c>
      <c r="I674" s="2">
        <v>0</v>
      </c>
      <c r="J674" s="100">
        <f t="shared" si="53"/>
        <v>86238.860000000015</v>
      </c>
      <c r="K674" s="2">
        <v>92035.049999999988</v>
      </c>
      <c r="L674" s="3">
        <f t="shared" si="54"/>
        <v>-5796.1899999999732</v>
      </c>
      <c r="M674" s="101">
        <f t="shared" si="55"/>
        <v>-6.7210883817341416E-2</v>
      </c>
      <c r="O674" s="2">
        <v>0</v>
      </c>
      <c r="P674" s="3">
        <f t="shared" si="56"/>
        <v>-86238.860000000015</v>
      </c>
    </row>
    <row r="675" spans="1:16" x14ac:dyDescent="0.35">
      <c r="A675">
        <v>75022</v>
      </c>
      <c r="B675" s="2">
        <v>410934.31</v>
      </c>
      <c r="C675" s="99">
        <v>703611.01</v>
      </c>
      <c r="D675" s="2">
        <v>6848.98</v>
      </c>
      <c r="E675" s="2">
        <v>58482</v>
      </c>
      <c r="F675" s="2">
        <v>100134.36</v>
      </c>
      <c r="G675" s="2">
        <v>974.72</v>
      </c>
      <c r="H675" s="2">
        <v>0</v>
      </c>
      <c r="I675" s="2">
        <v>0</v>
      </c>
      <c r="J675" s="100">
        <f t="shared" si="53"/>
        <v>811569.07</v>
      </c>
      <c r="K675" s="2">
        <v>644374.14000000013</v>
      </c>
      <c r="L675" s="3">
        <f t="shared" si="54"/>
        <v>167194.92999999982</v>
      </c>
      <c r="M675" s="101">
        <f t="shared" si="55"/>
        <v>0.2060144184647153</v>
      </c>
      <c r="O675" s="2">
        <v>0</v>
      </c>
      <c r="P675" s="3">
        <f t="shared" si="56"/>
        <v>-811569.07</v>
      </c>
    </row>
    <row r="676" spans="1:16" x14ac:dyDescent="0.35">
      <c r="A676">
        <v>75025</v>
      </c>
      <c r="B676" s="2">
        <v>17597.689999999999</v>
      </c>
      <c r="C676" s="99">
        <v>30131.19</v>
      </c>
      <c r="D676" s="2">
        <v>293.3</v>
      </c>
      <c r="E676" s="2">
        <v>520.12</v>
      </c>
      <c r="F676" s="2">
        <v>890.55</v>
      </c>
      <c r="G676" s="2">
        <v>8.67</v>
      </c>
      <c r="H676" s="2">
        <v>0</v>
      </c>
      <c r="I676" s="2">
        <v>0</v>
      </c>
      <c r="J676" s="100">
        <f t="shared" si="53"/>
        <v>31323.709999999995</v>
      </c>
      <c r="K676" s="2">
        <v>30084.76</v>
      </c>
      <c r="L676" s="3">
        <f t="shared" si="54"/>
        <v>1238.9499999999971</v>
      </c>
      <c r="M676" s="101">
        <f t="shared" si="55"/>
        <v>3.9553105299467949E-2</v>
      </c>
      <c r="O676" s="2">
        <v>0</v>
      </c>
      <c r="P676" s="3">
        <f t="shared" si="56"/>
        <v>-31323.709999999995</v>
      </c>
    </row>
    <row r="677" spans="1:16" x14ac:dyDescent="0.35">
      <c r="A677">
        <v>75026</v>
      </c>
      <c r="B677" s="2">
        <v>58024.21</v>
      </c>
      <c r="C677" s="99">
        <v>99529.97</v>
      </c>
      <c r="D677" s="2">
        <v>963.11</v>
      </c>
      <c r="E677" s="2">
        <v>0</v>
      </c>
      <c r="F677" s="2">
        <v>0</v>
      </c>
      <c r="G677" s="2">
        <v>0</v>
      </c>
      <c r="H677" s="2">
        <v>0</v>
      </c>
      <c r="I677" s="2">
        <v>0</v>
      </c>
      <c r="J677" s="100">
        <f t="shared" si="53"/>
        <v>100493.08</v>
      </c>
      <c r="K677" s="2">
        <v>89769.4</v>
      </c>
      <c r="L677" s="3">
        <f t="shared" si="54"/>
        <v>10723.680000000008</v>
      </c>
      <c r="M677" s="101">
        <f t="shared" si="55"/>
        <v>0.10671063121958256</v>
      </c>
      <c r="O677" s="2">
        <v>0</v>
      </c>
      <c r="P677" s="3">
        <f t="shared" si="56"/>
        <v>-100493.08</v>
      </c>
    </row>
    <row r="678" spans="1:16" x14ac:dyDescent="0.35">
      <c r="A678">
        <v>80101</v>
      </c>
      <c r="B678" s="2">
        <v>1527469.57</v>
      </c>
      <c r="C678" s="99">
        <v>2436602.09</v>
      </c>
      <c r="D678" s="2">
        <v>25458.36</v>
      </c>
      <c r="E678" s="2">
        <v>149643.1</v>
      </c>
      <c r="F678" s="2">
        <v>256221.62</v>
      </c>
      <c r="G678" s="2">
        <v>2494.2600000000002</v>
      </c>
      <c r="H678" s="2">
        <v>53874.29</v>
      </c>
      <c r="I678" s="2">
        <v>776.27</v>
      </c>
      <c r="J678" s="100">
        <f t="shared" si="53"/>
        <v>2775426.8899999997</v>
      </c>
      <c r="K678" s="2">
        <v>2446262.2299999995</v>
      </c>
      <c r="L678" s="3">
        <f t="shared" si="54"/>
        <v>329164.66000000015</v>
      </c>
      <c r="M678" s="101">
        <f t="shared" si="55"/>
        <v>0.11859965080903291</v>
      </c>
      <c r="O678" s="2">
        <v>176908.48</v>
      </c>
      <c r="P678" s="3">
        <f t="shared" si="56"/>
        <v>-2598518.4099999997</v>
      </c>
    </row>
    <row r="679" spans="1:16" x14ac:dyDescent="0.35">
      <c r="A679">
        <v>80103</v>
      </c>
      <c r="B679" s="2">
        <v>70718.61</v>
      </c>
      <c r="C679" s="99">
        <v>106808.82</v>
      </c>
      <c r="D679" s="2">
        <v>1178.69</v>
      </c>
      <c r="E679" s="2">
        <v>3267.7</v>
      </c>
      <c r="F679" s="2">
        <v>5595.09</v>
      </c>
      <c r="G679" s="2">
        <v>54.47</v>
      </c>
      <c r="H679" s="2">
        <v>2021.39</v>
      </c>
      <c r="I679" s="2">
        <v>29.13</v>
      </c>
      <c r="J679" s="100">
        <f t="shared" si="53"/>
        <v>115687.59000000001</v>
      </c>
      <c r="K679" s="2">
        <v>114264.4</v>
      </c>
      <c r="L679" s="3">
        <f t="shared" si="54"/>
        <v>1423.1900000000169</v>
      </c>
      <c r="M679" s="101">
        <f t="shared" si="55"/>
        <v>1.2302010958997562E-2</v>
      </c>
      <c r="O679" s="2">
        <v>14277.18</v>
      </c>
      <c r="P679" s="3">
        <f t="shared" si="56"/>
        <v>-101410.41</v>
      </c>
    </row>
    <row r="680" spans="1:16" x14ac:dyDescent="0.35">
      <c r="A680">
        <v>80201</v>
      </c>
      <c r="B680" s="2">
        <v>11029279.6</v>
      </c>
      <c r="C680" s="99">
        <v>17591808.420000002</v>
      </c>
      <c r="D680" s="2">
        <v>183819.22</v>
      </c>
      <c r="E680" s="2">
        <v>370702.13</v>
      </c>
      <c r="F680" s="2">
        <v>634723</v>
      </c>
      <c r="G680" s="2">
        <v>6178.46</v>
      </c>
      <c r="H680" s="2">
        <v>2501891.33</v>
      </c>
      <c r="I680" s="2">
        <v>40199.730000000003</v>
      </c>
      <c r="J680" s="100">
        <f t="shared" si="53"/>
        <v>20958620.160000004</v>
      </c>
      <c r="K680" s="2">
        <v>17064211.280000001</v>
      </c>
      <c r="L680" s="3">
        <f t="shared" si="54"/>
        <v>3894408.8800000027</v>
      </c>
      <c r="M680" s="101">
        <f t="shared" si="55"/>
        <v>0.18581418291231641</v>
      </c>
      <c r="O680" s="2">
        <v>1292296.3400000001</v>
      </c>
      <c r="P680" s="3">
        <f t="shared" si="56"/>
        <v>-19666323.820000004</v>
      </c>
    </row>
    <row r="681" spans="1:16" x14ac:dyDescent="0.35">
      <c r="A681">
        <v>80202</v>
      </c>
      <c r="B681" s="2">
        <v>179278.67</v>
      </c>
      <c r="C681" s="99">
        <v>291758.71999999997</v>
      </c>
      <c r="D681" s="2">
        <v>2987.95</v>
      </c>
      <c r="E681" s="2">
        <v>5124.83</v>
      </c>
      <c r="F681" s="2">
        <v>8774.86</v>
      </c>
      <c r="G681" s="2">
        <v>85.42</v>
      </c>
      <c r="H681" s="2">
        <v>21878.87</v>
      </c>
      <c r="I681" s="2">
        <v>315.25</v>
      </c>
      <c r="J681" s="100">
        <f t="shared" si="53"/>
        <v>325801.06999999995</v>
      </c>
      <c r="K681" s="2">
        <v>309143.86</v>
      </c>
      <c r="L681" s="3">
        <f t="shared" si="54"/>
        <v>16657.209999999963</v>
      </c>
      <c r="M681" s="101">
        <f t="shared" si="55"/>
        <v>5.1126934604603866E-2</v>
      </c>
      <c r="O681" s="2">
        <v>15205.89</v>
      </c>
      <c r="P681" s="3">
        <f t="shared" ref="P681:P712" si="57">O681-J681</f>
        <v>-310595.17999999993</v>
      </c>
    </row>
    <row r="682" spans="1:16" x14ac:dyDescent="0.35">
      <c r="A682">
        <v>80302</v>
      </c>
      <c r="B682" s="2">
        <v>824598.17</v>
      </c>
      <c r="C682" s="99">
        <v>1303610.97</v>
      </c>
      <c r="D682" s="2">
        <v>13743.44</v>
      </c>
      <c r="E682" s="2">
        <v>86724.91</v>
      </c>
      <c r="F682" s="2">
        <v>146301.39000000001</v>
      </c>
      <c r="G682" s="2">
        <v>1445.41</v>
      </c>
      <c r="H682" s="2">
        <v>78812.14</v>
      </c>
      <c r="I682" s="2">
        <v>1154.77</v>
      </c>
      <c r="J682" s="100">
        <f t="shared" si="53"/>
        <v>1545068.1199999999</v>
      </c>
      <c r="K682" s="2">
        <v>789383.34000000008</v>
      </c>
      <c r="L682" s="3">
        <f t="shared" si="54"/>
        <v>755684.7799999998</v>
      </c>
      <c r="M682" s="101">
        <f t="shared" si="55"/>
        <v>0.48909479796916649</v>
      </c>
      <c r="O682" s="2">
        <v>89679.02</v>
      </c>
      <c r="P682" s="3">
        <f t="shared" si="57"/>
        <v>-1455389.0999999999</v>
      </c>
    </row>
    <row r="683" spans="1:16" x14ac:dyDescent="0.35">
      <c r="A683">
        <v>80401</v>
      </c>
      <c r="B683" s="2">
        <v>3922338.95</v>
      </c>
      <c r="C683" s="99">
        <v>6272245.9500000002</v>
      </c>
      <c r="D683" s="2">
        <v>65372.13</v>
      </c>
      <c r="E683" s="2">
        <v>198989.49</v>
      </c>
      <c r="F683" s="2">
        <v>340713.87</v>
      </c>
      <c r="G683" s="2">
        <v>3316.58</v>
      </c>
      <c r="H683" s="2">
        <v>752378.46</v>
      </c>
      <c r="I683" s="2">
        <v>10841.31</v>
      </c>
      <c r="J683" s="100">
        <f t="shared" si="53"/>
        <v>7444868.2999999998</v>
      </c>
      <c r="K683" s="2">
        <v>6521105.8899999997</v>
      </c>
      <c r="L683" s="3">
        <f t="shared" si="54"/>
        <v>923762.41000000015</v>
      </c>
      <c r="M683" s="101">
        <f t="shared" si="55"/>
        <v>0.12408042328969072</v>
      </c>
      <c r="O683" s="2">
        <v>444265.68</v>
      </c>
      <c r="P683" s="3">
        <f t="shared" si="57"/>
        <v>-7000602.6200000001</v>
      </c>
    </row>
    <row r="684" spans="1:16" x14ac:dyDescent="0.35">
      <c r="A684">
        <v>80402</v>
      </c>
      <c r="B684" s="2">
        <v>1723344.33</v>
      </c>
      <c r="C684" s="99">
        <v>2769309.43</v>
      </c>
      <c r="D684" s="2">
        <v>28722.48</v>
      </c>
      <c r="E684" s="2">
        <v>61702.400000000001</v>
      </c>
      <c r="F684" s="2">
        <v>105648.32000000001</v>
      </c>
      <c r="G684" s="2">
        <v>1028.43</v>
      </c>
      <c r="H684" s="2">
        <v>83128.17</v>
      </c>
      <c r="I684" s="2">
        <v>1197.78</v>
      </c>
      <c r="J684" s="100">
        <f t="shared" si="53"/>
        <v>2989034.61</v>
      </c>
      <c r="K684" s="2">
        <v>2601917.5800000005</v>
      </c>
      <c r="L684" s="3">
        <f t="shared" si="54"/>
        <v>387117.02999999933</v>
      </c>
      <c r="M684" s="101">
        <f t="shared" si="55"/>
        <v>0.1295123946390167</v>
      </c>
      <c r="O684" s="2">
        <v>181435.19</v>
      </c>
      <c r="P684" s="3">
        <f t="shared" si="57"/>
        <v>-2807599.42</v>
      </c>
    </row>
    <row r="685" spans="1:16" x14ac:dyDescent="0.35">
      <c r="A685">
        <v>80403</v>
      </c>
      <c r="B685" s="2">
        <v>1264471.57</v>
      </c>
      <c r="C685" s="99">
        <v>2023913.14</v>
      </c>
      <c r="D685" s="2">
        <v>21074.560000000001</v>
      </c>
      <c r="E685" s="2">
        <v>28301.11</v>
      </c>
      <c r="F685" s="2">
        <v>48457.69</v>
      </c>
      <c r="G685" s="2">
        <v>471.76</v>
      </c>
      <c r="H685" s="2">
        <v>119905.78</v>
      </c>
      <c r="I685" s="2">
        <v>1727.72</v>
      </c>
      <c r="J685" s="100">
        <f t="shared" si="53"/>
        <v>2215550.65</v>
      </c>
      <c r="K685" s="2">
        <v>1986017.23</v>
      </c>
      <c r="L685" s="3">
        <f t="shared" si="54"/>
        <v>229533.41999999993</v>
      </c>
      <c r="M685" s="101">
        <f t="shared" si="55"/>
        <v>0.10360107091210032</v>
      </c>
      <c r="O685" s="2">
        <v>141140</v>
      </c>
      <c r="P685" s="3">
        <f t="shared" si="57"/>
        <v>-2074410.65</v>
      </c>
    </row>
    <row r="686" spans="1:16" x14ac:dyDescent="0.35">
      <c r="A686">
        <v>80404</v>
      </c>
      <c r="B686" s="2">
        <v>1483409.57</v>
      </c>
      <c r="C686" s="99">
        <v>2366687.42</v>
      </c>
      <c r="D686" s="2">
        <v>24755.87</v>
      </c>
      <c r="E686" s="2">
        <v>18872.66</v>
      </c>
      <c r="F686" s="2">
        <v>32314.01</v>
      </c>
      <c r="G686" s="2">
        <v>314.62</v>
      </c>
      <c r="H686" s="2">
        <v>203434.15</v>
      </c>
      <c r="I686" s="2">
        <v>2931.36</v>
      </c>
      <c r="J686" s="100">
        <f t="shared" si="53"/>
        <v>2630437.4299999997</v>
      </c>
      <c r="K686" s="2">
        <v>2317997.0900000003</v>
      </c>
      <c r="L686" s="3">
        <f t="shared" si="54"/>
        <v>312440.33999999939</v>
      </c>
      <c r="M686" s="101">
        <f t="shared" si="55"/>
        <v>0.11877885268687019</v>
      </c>
      <c r="O686" s="2">
        <v>176333.32</v>
      </c>
      <c r="P686" s="3">
        <f t="shared" si="57"/>
        <v>-2454104.11</v>
      </c>
    </row>
    <row r="687" spans="1:16" x14ac:dyDescent="0.35">
      <c r="A687">
        <v>80405</v>
      </c>
      <c r="B687" s="2">
        <v>5678687.3700000001</v>
      </c>
      <c r="C687" s="99">
        <v>9008772.1699999999</v>
      </c>
      <c r="D687" s="2">
        <v>94644.85</v>
      </c>
      <c r="E687" s="2">
        <v>387592.39</v>
      </c>
      <c r="F687" s="2">
        <v>663643.53</v>
      </c>
      <c r="G687" s="2">
        <v>6460.1</v>
      </c>
      <c r="H687" s="2">
        <v>1105781.21</v>
      </c>
      <c r="I687" s="2">
        <v>15933.5</v>
      </c>
      <c r="J687" s="100">
        <f t="shared" si="53"/>
        <v>10895235.359999999</v>
      </c>
      <c r="K687" s="2">
        <v>9489059.9300000016</v>
      </c>
      <c r="L687" s="3">
        <f t="shared" si="54"/>
        <v>1406175.4299999978</v>
      </c>
      <c r="M687" s="101">
        <f t="shared" si="55"/>
        <v>0.12906333672813819</v>
      </c>
      <c r="O687" s="2">
        <v>714399.52</v>
      </c>
      <c r="P687" s="3">
        <f t="shared" si="57"/>
        <v>-10180835.84</v>
      </c>
    </row>
    <row r="688" spans="1:16" x14ac:dyDescent="0.35">
      <c r="A688">
        <v>80406</v>
      </c>
      <c r="B688" s="2">
        <v>54588.99</v>
      </c>
      <c r="C688" s="99">
        <v>87701.81</v>
      </c>
      <c r="D688" s="2">
        <v>909.83</v>
      </c>
      <c r="E688" s="2">
        <v>0</v>
      </c>
      <c r="F688" s="2">
        <v>0</v>
      </c>
      <c r="G688" s="2">
        <v>0</v>
      </c>
      <c r="H688" s="2">
        <v>11940.28</v>
      </c>
      <c r="I688" s="2">
        <v>172.04</v>
      </c>
      <c r="J688" s="100">
        <f t="shared" si="53"/>
        <v>100723.95999999999</v>
      </c>
      <c r="K688" s="2">
        <v>82652.62999999999</v>
      </c>
      <c r="L688" s="3">
        <f t="shared" si="54"/>
        <v>18071.330000000002</v>
      </c>
      <c r="M688" s="101">
        <f t="shared" si="55"/>
        <v>0.17941441142703288</v>
      </c>
      <c r="O688" s="2">
        <v>5766.79</v>
      </c>
      <c r="P688" s="3">
        <f t="shared" si="57"/>
        <v>-94957.17</v>
      </c>
    </row>
    <row r="689" spans="1:16" x14ac:dyDescent="0.35">
      <c r="A689">
        <v>80407</v>
      </c>
      <c r="B689" s="2">
        <v>223507.89</v>
      </c>
      <c r="C689" s="99">
        <v>356390.6</v>
      </c>
      <c r="D689" s="2">
        <v>3726.82</v>
      </c>
      <c r="E689" s="2">
        <v>9700.15</v>
      </c>
      <c r="F689" s="2">
        <v>16608.89</v>
      </c>
      <c r="G689" s="2">
        <v>161.69</v>
      </c>
      <c r="H689" s="2">
        <v>55660.7</v>
      </c>
      <c r="I689" s="2">
        <v>802.02</v>
      </c>
      <c r="J689" s="100">
        <f t="shared" si="53"/>
        <v>433350.72000000003</v>
      </c>
      <c r="K689" s="2">
        <v>363428.51</v>
      </c>
      <c r="L689" s="3">
        <f t="shared" si="54"/>
        <v>69922.210000000021</v>
      </c>
      <c r="M689" s="101">
        <f t="shared" si="55"/>
        <v>0.16135247219619253</v>
      </c>
      <c r="O689" s="2">
        <v>25401.5</v>
      </c>
      <c r="P689" s="3">
        <f t="shared" si="57"/>
        <v>-407949.22000000003</v>
      </c>
    </row>
    <row r="690" spans="1:16" x14ac:dyDescent="0.35">
      <c r="A690">
        <v>80409</v>
      </c>
      <c r="B690" s="2">
        <v>83020.19</v>
      </c>
      <c r="C690" s="99">
        <v>129441.65</v>
      </c>
      <c r="D690" s="2">
        <v>1379.32</v>
      </c>
      <c r="E690" s="2">
        <v>22141.52</v>
      </c>
      <c r="F690" s="2">
        <v>37911.32</v>
      </c>
      <c r="G690" s="2">
        <v>369.02</v>
      </c>
      <c r="H690" s="2">
        <v>5663.35</v>
      </c>
      <c r="I690" s="2">
        <v>81.59</v>
      </c>
      <c r="J690" s="100">
        <f t="shared" si="53"/>
        <v>174846.25</v>
      </c>
      <c r="K690" s="2">
        <v>148991.76000000004</v>
      </c>
      <c r="L690" s="3">
        <f t="shared" si="54"/>
        <v>25854.489999999962</v>
      </c>
      <c r="M690" s="101">
        <f t="shared" si="55"/>
        <v>0.14786985708872774</v>
      </c>
      <c r="O690" s="2">
        <v>12264.76</v>
      </c>
      <c r="P690" s="3">
        <f t="shared" si="57"/>
        <v>-162581.49</v>
      </c>
    </row>
    <row r="691" spans="1:16" x14ac:dyDescent="0.35">
      <c r="A691">
        <v>80502</v>
      </c>
      <c r="B691" s="2">
        <v>271649.53999999998</v>
      </c>
      <c r="C691" s="99">
        <v>419033.06</v>
      </c>
      <c r="D691" s="2">
        <v>4527.3999999999996</v>
      </c>
      <c r="E691" s="2">
        <v>98890.21</v>
      </c>
      <c r="F691" s="2">
        <v>169322.18</v>
      </c>
      <c r="G691" s="2">
        <v>1648.32</v>
      </c>
      <c r="H691" s="2">
        <v>5967.37</v>
      </c>
      <c r="I691" s="2">
        <v>85.99</v>
      </c>
      <c r="J691" s="100">
        <f t="shared" si="53"/>
        <v>600584.32000000007</v>
      </c>
      <c r="K691" s="2">
        <v>580002.04</v>
      </c>
      <c r="L691" s="3">
        <f t="shared" si="54"/>
        <v>20582.280000000028</v>
      </c>
      <c r="M691" s="101">
        <f t="shared" si="55"/>
        <v>3.4270425175269355E-2</v>
      </c>
      <c r="O691" s="2">
        <v>46090.5</v>
      </c>
      <c r="P691" s="3">
        <f t="shared" si="57"/>
        <v>-554493.82000000007</v>
      </c>
    </row>
    <row r="692" spans="1:16" x14ac:dyDescent="0.35">
      <c r="A692">
        <v>80503</v>
      </c>
      <c r="B692" s="2">
        <v>755841.32</v>
      </c>
      <c r="C692" s="99">
        <v>1198999.48</v>
      </c>
      <c r="D692" s="2">
        <v>12597.31</v>
      </c>
      <c r="E692" s="2">
        <v>84111.45</v>
      </c>
      <c r="F692" s="2">
        <v>144016.87</v>
      </c>
      <c r="G692" s="2">
        <v>1401.93</v>
      </c>
      <c r="H692" s="2">
        <v>5664.64</v>
      </c>
      <c r="I692" s="2">
        <v>81.62</v>
      </c>
      <c r="J692" s="100">
        <f t="shared" si="53"/>
        <v>1362761.8499999999</v>
      </c>
      <c r="K692" s="2">
        <v>1218399.3699999999</v>
      </c>
      <c r="L692" s="3">
        <f t="shared" si="54"/>
        <v>144362.47999999998</v>
      </c>
      <c r="M692" s="101">
        <f t="shared" si="55"/>
        <v>0.10593375504311336</v>
      </c>
      <c r="O692" s="2">
        <v>95163.22</v>
      </c>
      <c r="P692" s="3">
        <f t="shared" si="57"/>
        <v>-1267598.6299999999</v>
      </c>
    </row>
    <row r="693" spans="1:16" x14ac:dyDescent="0.35">
      <c r="A693">
        <v>80601</v>
      </c>
      <c r="B693" s="2">
        <v>1033611.48</v>
      </c>
      <c r="C693" s="99">
        <v>1635506.67</v>
      </c>
      <c r="D693" s="2">
        <v>17226.72</v>
      </c>
      <c r="E693" s="2">
        <v>86160.83</v>
      </c>
      <c r="F693" s="2">
        <v>147526.21</v>
      </c>
      <c r="G693" s="2">
        <v>1435.97</v>
      </c>
      <c r="H693" s="2">
        <v>70898.399999999994</v>
      </c>
      <c r="I693" s="2">
        <v>1021.58</v>
      </c>
      <c r="J693" s="100">
        <f t="shared" si="53"/>
        <v>1873615.5499999998</v>
      </c>
      <c r="K693" s="2">
        <v>1708562.9700000002</v>
      </c>
      <c r="L693" s="3">
        <f t="shared" si="54"/>
        <v>165052.57999999961</v>
      </c>
      <c r="M693" s="101">
        <f t="shared" si="55"/>
        <v>8.8093088253884108E-2</v>
      </c>
      <c r="O693" s="2">
        <v>134264.38</v>
      </c>
      <c r="P693" s="3">
        <f t="shared" si="57"/>
        <v>-1739351.17</v>
      </c>
    </row>
    <row r="694" spans="1:16" x14ac:dyDescent="0.35">
      <c r="A694">
        <v>80602</v>
      </c>
      <c r="B694" s="2">
        <v>298913.61</v>
      </c>
      <c r="C694" s="99">
        <v>465098.22</v>
      </c>
      <c r="D694" s="2">
        <v>4982.12</v>
      </c>
      <c r="E694" s="2">
        <v>21839.67</v>
      </c>
      <c r="F694" s="2">
        <v>37394.53</v>
      </c>
      <c r="G694" s="2">
        <v>364.04</v>
      </c>
      <c r="H694" s="2">
        <v>3836.03</v>
      </c>
      <c r="I694" s="2">
        <v>55.26</v>
      </c>
      <c r="J694" s="100">
        <f t="shared" si="53"/>
        <v>511730.2</v>
      </c>
      <c r="K694" s="2">
        <v>491824.58</v>
      </c>
      <c r="L694" s="3">
        <f t="shared" si="54"/>
        <v>19905.619999999995</v>
      </c>
      <c r="M694" s="101">
        <f t="shared" si="55"/>
        <v>3.8898661833911691E-2</v>
      </c>
      <c r="O694" s="2">
        <v>46706.03</v>
      </c>
      <c r="P694" s="3">
        <f t="shared" si="57"/>
        <v>-465024.17000000004</v>
      </c>
    </row>
    <row r="695" spans="1:16" x14ac:dyDescent="0.35">
      <c r="A695">
        <v>80603</v>
      </c>
      <c r="B695" s="2">
        <v>454202.52</v>
      </c>
      <c r="C695" s="99">
        <v>717475.09</v>
      </c>
      <c r="D695" s="2">
        <v>7570.14</v>
      </c>
      <c r="E695" s="2">
        <v>16344.96</v>
      </c>
      <c r="F695" s="2">
        <v>27986.16</v>
      </c>
      <c r="G695" s="2">
        <v>272.44</v>
      </c>
      <c r="H695" s="2">
        <v>24495.82</v>
      </c>
      <c r="I695" s="2">
        <v>352.95</v>
      </c>
      <c r="J695" s="100">
        <f t="shared" si="53"/>
        <v>778152.59999999986</v>
      </c>
      <c r="K695" s="2">
        <v>721355.24</v>
      </c>
      <c r="L695" s="3">
        <f t="shared" si="54"/>
        <v>56797.35999999987</v>
      </c>
      <c r="M695" s="101">
        <f t="shared" si="55"/>
        <v>7.299000221807378E-2</v>
      </c>
      <c r="O695" s="2">
        <v>60218.02</v>
      </c>
      <c r="P695" s="3">
        <f t="shared" si="57"/>
        <v>-717934.57999999984</v>
      </c>
    </row>
    <row r="696" spans="1:16" x14ac:dyDescent="0.35">
      <c r="A696">
        <v>80606</v>
      </c>
      <c r="B696" s="2">
        <v>77255.8</v>
      </c>
      <c r="C696" s="99">
        <v>122025.85</v>
      </c>
      <c r="D696" s="2">
        <v>1287.5899999999999</v>
      </c>
      <c r="E696" s="2">
        <v>12076.86</v>
      </c>
      <c r="F696" s="2">
        <v>20678.099999999999</v>
      </c>
      <c r="G696" s="2">
        <v>201.28</v>
      </c>
      <c r="H696" s="2">
        <v>0</v>
      </c>
      <c r="I696" s="2">
        <v>0</v>
      </c>
      <c r="J696" s="100">
        <f t="shared" si="53"/>
        <v>144192.82</v>
      </c>
      <c r="K696" s="2">
        <v>131465.56999999998</v>
      </c>
      <c r="L696" s="3">
        <f t="shared" si="54"/>
        <v>12727.250000000029</v>
      </c>
      <c r="M696" s="101">
        <f t="shared" si="55"/>
        <v>8.8265490611807357E-2</v>
      </c>
      <c r="O696" s="2">
        <v>10252.799999999999</v>
      </c>
      <c r="P696" s="3">
        <f t="shared" si="57"/>
        <v>-133940.02000000002</v>
      </c>
    </row>
    <row r="697" spans="1:16" x14ac:dyDescent="0.35">
      <c r="A697">
        <v>80701</v>
      </c>
      <c r="B697" s="2">
        <v>10157794.32</v>
      </c>
      <c r="C697" s="99">
        <v>16185877.390000001</v>
      </c>
      <c r="D697" s="2">
        <v>169295.87</v>
      </c>
      <c r="E697" s="2">
        <v>284130.02</v>
      </c>
      <c r="F697" s="2">
        <v>486502.28</v>
      </c>
      <c r="G697" s="2">
        <v>4735.4399999999996</v>
      </c>
      <c r="H697" s="2">
        <v>2386714.8199999998</v>
      </c>
      <c r="I697" s="2">
        <v>34390.400000000001</v>
      </c>
      <c r="J697" s="100">
        <f t="shared" si="53"/>
        <v>19267516.199999999</v>
      </c>
      <c r="K697" s="2">
        <v>16943141.489999998</v>
      </c>
      <c r="L697" s="3">
        <f t="shared" si="54"/>
        <v>2324374.7100000009</v>
      </c>
      <c r="M697" s="101">
        <f t="shared" si="55"/>
        <v>0.12063696668904324</v>
      </c>
      <c r="O697" s="2">
        <v>1206424.8999999999</v>
      </c>
      <c r="P697" s="3">
        <f t="shared" si="57"/>
        <v>-18061091.300000001</v>
      </c>
    </row>
    <row r="698" spans="1:16" x14ac:dyDescent="0.35">
      <c r="A698">
        <v>80702</v>
      </c>
      <c r="B698" s="2">
        <v>92519.29</v>
      </c>
      <c r="C698" s="99">
        <v>145092.59</v>
      </c>
      <c r="D698" s="2">
        <v>1541.97</v>
      </c>
      <c r="E698" s="2">
        <v>0</v>
      </c>
      <c r="F698" s="2">
        <v>0</v>
      </c>
      <c r="G698" s="2">
        <v>0</v>
      </c>
      <c r="H698" s="2">
        <v>25591.02</v>
      </c>
      <c r="I698" s="2">
        <v>368.75</v>
      </c>
      <c r="J698" s="100">
        <f t="shared" si="53"/>
        <v>172594.33</v>
      </c>
      <c r="K698" s="2">
        <v>143597.66</v>
      </c>
      <c r="L698" s="3">
        <f t="shared" si="54"/>
        <v>28996.669999999984</v>
      </c>
      <c r="M698" s="101">
        <f t="shared" si="55"/>
        <v>0.16800476585760371</v>
      </c>
      <c r="O698" s="2">
        <v>13320.44</v>
      </c>
      <c r="P698" s="3">
        <f t="shared" si="57"/>
        <v>-159273.88999999998</v>
      </c>
    </row>
    <row r="699" spans="1:16" x14ac:dyDescent="0.35">
      <c r="A699">
        <v>80704</v>
      </c>
      <c r="B699" s="2">
        <v>307567.52</v>
      </c>
      <c r="C699" s="99">
        <v>496258.24</v>
      </c>
      <c r="D699" s="2">
        <v>0</v>
      </c>
      <c r="E699" s="2">
        <v>0</v>
      </c>
      <c r="F699" s="2">
        <v>0</v>
      </c>
      <c r="G699" s="2">
        <v>0</v>
      </c>
      <c r="H699" s="2">
        <v>41441.72</v>
      </c>
      <c r="I699" s="2">
        <v>0</v>
      </c>
      <c r="J699" s="100">
        <f t="shared" si="53"/>
        <v>537699.96</v>
      </c>
      <c r="K699" s="2">
        <v>465536.13999999996</v>
      </c>
      <c r="L699" s="3">
        <f t="shared" si="54"/>
        <v>72163.820000000007</v>
      </c>
      <c r="M699" s="101">
        <f t="shared" si="55"/>
        <v>0.13420834176740504</v>
      </c>
      <c r="O699" s="2">
        <v>30365.62</v>
      </c>
      <c r="P699" s="3">
        <f t="shared" si="57"/>
        <v>-507334.33999999997</v>
      </c>
    </row>
    <row r="700" spans="1:16" x14ac:dyDescent="0.35">
      <c r="A700">
        <v>80801</v>
      </c>
      <c r="B700" s="2">
        <v>15555857.199999999</v>
      </c>
      <c r="C700" s="99">
        <v>24908606.77</v>
      </c>
      <c r="D700" s="2">
        <v>259243.23</v>
      </c>
      <c r="E700" s="2">
        <v>1093188.67</v>
      </c>
      <c r="F700" s="2">
        <v>1871776.2</v>
      </c>
      <c r="G700" s="2">
        <v>18220</v>
      </c>
      <c r="H700" s="2">
        <v>2482843.81</v>
      </c>
      <c r="I700" s="2">
        <v>35780.25</v>
      </c>
      <c r="J700" s="100">
        <f t="shared" si="53"/>
        <v>29576470.259999998</v>
      </c>
      <c r="K700" s="2">
        <v>25182753.729999997</v>
      </c>
      <c r="L700" s="3">
        <f t="shared" si="54"/>
        <v>4393716.5300000012</v>
      </c>
      <c r="M700" s="101">
        <f t="shared" si="55"/>
        <v>0.14855445870909686</v>
      </c>
      <c r="O700" s="2">
        <v>1724675.68</v>
      </c>
      <c r="P700" s="3">
        <f t="shared" si="57"/>
        <v>-27851794.579999998</v>
      </c>
    </row>
    <row r="701" spans="1:16" x14ac:dyDescent="0.35">
      <c r="A701">
        <v>80902</v>
      </c>
      <c r="B701" s="2">
        <v>924400.55</v>
      </c>
      <c r="C701" s="99">
        <v>1468121.03</v>
      </c>
      <c r="D701" s="2">
        <v>15406.86</v>
      </c>
      <c r="E701" s="2">
        <v>174888.63</v>
      </c>
      <c r="F701" s="2">
        <v>299446.05</v>
      </c>
      <c r="G701" s="2">
        <v>2914.81</v>
      </c>
      <c r="H701" s="2">
        <v>30266.65</v>
      </c>
      <c r="I701" s="2">
        <v>436.12</v>
      </c>
      <c r="J701" s="100">
        <f t="shared" si="53"/>
        <v>1816591.52</v>
      </c>
      <c r="K701" s="2">
        <v>1635948.7</v>
      </c>
      <c r="L701" s="3">
        <f t="shared" si="54"/>
        <v>180642.82000000007</v>
      </c>
      <c r="M701" s="101">
        <f t="shared" si="55"/>
        <v>9.9440528050026386E-2</v>
      </c>
      <c r="O701" s="2">
        <v>114657.23</v>
      </c>
      <c r="P701" s="3">
        <f t="shared" si="57"/>
        <v>-1701934.29</v>
      </c>
    </row>
    <row r="702" spans="1:16" x14ac:dyDescent="0.35">
      <c r="A702">
        <v>81001</v>
      </c>
      <c r="B702" s="2">
        <v>21400172.359999999</v>
      </c>
      <c r="C702" s="99">
        <v>33673274.710000001</v>
      </c>
      <c r="D702" s="2">
        <v>356672.5</v>
      </c>
      <c r="E702" s="2">
        <v>1045643.86</v>
      </c>
      <c r="F702" s="2">
        <v>1790378.06</v>
      </c>
      <c r="G702" s="2">
        <v>17427.66</v>
      </c>
      <c r="H702" s="2">
        <v>6977967.2999999998</v>
      </c>
      <c r="I702" s="2">
        <v>100565.72</v>
      </c>
      <c r="J702" s="100">
        <f t="shared" si="53"/>
        <v>42916285.949999996</v>
      </c>
      <c r="K702" s="2">
        <v>37462444.930000007</v>
      </c>
      <c r="L702" s="3">
        <f t="shared" si="54"/>
        <v>5453841.0199999884</v>
      </c>
      <c r="M702" s="101">
        <f t="shared" si="55"/>
        <v>0.12708091810074235</v>
      </c>
      <c r="O702" s="2">
        <v>2967627.57</v>
      </c>
      <c r="P702" s="3">
        <f t="shared" si="57"/>
        <v>-39948658.379999995</v>
      </c>
    </row>
    <row r="703" spans="1:16" x14ac:dyDescent="0.35">
      <c r="A703">
        <v>81002</v>
      </c>
      <c r="B703" s="2">
        <v>474980.44</v>
      </c>
      <c r="C703" s="99">
        <v>764883.97</v>
      </c>
      <c r="D703" s="2">
        <v>7916.4</v>
      </c>
      <c r="E703" s="2">
        <v>35583.910000000003</v>
      </c>
      <c r="F703" s="2">
        <v>60928.43</v>
      </c>
      <c r="G703" s="2">
        <v>593.1</v>
      </c>
      <c r="H703" s="2">
        <v>99158.27</v>
      </c>
      <c r="I703" s="2">
        <v>1438.21</v>
      </c>
      <c r="J703" s="100">
        <f t="shared" si="53"/>
        <v>934918.38</v>
      </c>
      <c r="K703" s="2">
        <v>766050.89</v>
      </c>
      <c r="L703" s="3">
        <f t="shared" si="54"/>
        <v>168867.49</v>
      </c>
      <c r="M703" s="101">
        <f t="shared" si="55"/>
        <v>0.18062270847643405</v>
      </c>
      <c r="O703" s="2">
        <v>47295.38</v>
      </c>
      <c r="P703" s="3">
        <f t="shared" si="57"/>
        <v>-887623</v>
      </c>
    </row>
    <row r="704" spans="1:16" x14ac:dyDescent="0.35">
      <c r="A704">
        <v>81003</v>
      </c>
      <c r="B704" s="2">
        <v>237048.69</v>
      </c>
      <c r="C704" s="99">
        <v>379716.02</v>
      </c>
      <c r="D704" s="2">
        <v>3950.79</v>
      </c>
      <c r="E704" s="2">
        <v>0</v>
      </c>
      <c r="F704" s="2">
        <v>0</v>
      </c>
      <c r="G704" s="2">
        <v>0</v>
      </c>
      <c r="H704" s="2">
        <v>68672</v>
      </c>
      <c r="I704" s="2">
        <v>989.48</v>
      </c>
      <c r="J704" s="100">
        <f t="shared" si="53"/>
        <v>453328.29</v>
      </c>
      <c r="K704" s="2">
        <v>349896.99000000005</v>
      </c>
      <c r="L704" s="3">
        <f t="shared" si="54"/>
        <v>103431.29999999993</v>
      </c>
      <c r="M704" s="101">
        <f t="shared" si="55"/>
        <v>0.22815981768973637</v>
      </c>
      <c r="O704" s="2">
        <v>25729.38</v>
      </c>
      <c r="P704" s="3">
        <f t="shared" si="57"/>
        <v>-427598.91</v>
      </c>
    </row>
    <row r="705" spans="1:16" x14ac:dyDescent="0.35">
      <c r="A705">
        <v>81004</v>
      </c>
      <c r="B705" s="2">
        <v>123597.38</v>
      </c>
      <c r="C705" s="99">
        <v>195133.27</v>
      </c>
      <c r="D705" s="2">
        <v>2059.96</v>
      </c>
      <c r="E705" s="2">
        <v>0</v>
      </c>
      <c r="F705" s="2">
        <v>0</v>
      </c>
      <c r="G705" s="2">
        <v>0</v>
      </c>
      <c r="H705" s="2">
        <v>111691.19</v>
      </c>
      <c r="I705" s="2">
        <v>1609.35</v>
      </c>
      <c r="J705" s="100">
        <f t="shared" si="53"/>
        <v>310493.76999999996</v>
      </c>
      <c r="K705" s="2">
        <v>254442.6</v>
      </c>
      <c r="L705" s="3">
        <f t="shared" si="54"/>
        <v>56051.169999999955</v>
      </c>
      <c r="M705" s="101">
        <f t="shared" si="55"/>
        <v>0.18052268810417665</v>
      </c>
      <c r="O705" s="2">
        <v>16492.990000000002</v>
      </c>
      <c r="P705" s="3">
        <f t="shared" si="57"/>
        <v>-294000.77999999997</v>
      </c>
    </row>
    <row r="706" spans="1:16" x14ac:dyDescent="0.35">
      <c r="A706">
        <v>81102</v>
      </c>
      <c r="B706" s="2">
        <v>4602313.8</v>
      </c>
      <c r="C706" s="99">
        <v>7360196.3200000003</v>
      </c>
      <c r="D706" s="2">
        <v>76705.98</v>
      </c>
      <c r="E706" s="2">
        <v>222226.71</v>
      </c>
      <c r="F706" s="2">
        <v>380500.2</v>
      </c>
      <c r="G706" s="2">
        <v>3703.8</v>
      </c>
      <c r="H706" s="2">
        <v>114552.19</v>
      </c>
      <c r="I706" s="2">
        <v>1650.67</v>
      </c>
      <c r="J706" s="100">
        <f t="shared" si="53"/>
        <v>7937309.1600000011</v>
      </c>
      <c r="K706" s="2">
        <v>7068465.6899999995</v>
      </c>
      <c r="L706" s="3">
        <f t="shared" si="54"/>
        <v>868843.4700000016</v>
      </c>
      <c r="M706" s="101">
        <f t="shared" si="55"/>
        <v>0.10946322645192284</v>
      </c>
      <c r="O706" s="2">
        <v>519855.22</v>
      </c>
      <c r="P706" s="3">
        <f t="shared" si="57"/>
        <v>-7417453.9400000013</v>
      </c>
    </row>
    <row r="707" spans="1:16" x14ac:dyDescent="0.35">
      <c r="A707">
        <v>81201</v>
      </c>
      <c r="B707" s="2">
        <v>2586130.7599999998</v>
      </c>
      <c r="C707" s="99">
        <v>4125591.74</v>
      </c>
      <c r="D707" s="2">
        <v>43100.32</v>
      </c>
      <c r="E707" s="2">
        <v>193136.24</v>
      </c>
      <c r="F707" s="2">
        <v>330595.69</v>
      </c>
      <c r="G707" s="2">
        <v>3218.92</v>
      </c>
      <c r="H707" s="2">
        <v>74501.45</v>
      </c>
      <c r="I707" s="2">
        <v>1073.5</v>
      </c>
      <c r="J707" s="100">
        <f t="shared" ref="J707:J770" si="58">SUM(C707:I707)-E707</f>
        <v>4578081.62</v>
      </c>
      <c r="K707" s="2">
        <v>4040989.34</v>
      </c>
      <c r="L707" s="3">
        <f t="shared" ref="L707:L770" si="59">J707-K707</f>
        <v>537092.28000000026</v>
      </c>
      <c r="M707" s="101">
        <f t="shared" si="55"/>
        <v>0.11731819669916681</v>
      </c>
      <c r="O707" s="2">
        <v>300213.89</v>
      </c>
      <c r="P707" s="3">
        <f t="shared" si="57"/>
        <v>-4277867.7300000004</v>
      </c>
    </row>
    <row r="708" spans="1:16" x14ac:dyDescent="0.35">
      <c r="A708">
        <v>81301</v>
      </c>
      <c r="B708" s="2">
        <v>3434349.04</v>
      </c>
      <c r="C708" s="99">
        <v>5478453.0999999996</v>
      </c>
      <c r="D708" s="2">
        <v>57238.879999999997</v>
      </c>
      <c r="E708" s="2">
        <v>277151.71999999997</v>
      </c>
      <c r="F708" s="2">
        <v>474542.72</v>
      </c>
      <c r="G708" s="2">
        <v>4619.26</v>
      </c>
      <c r="H708" s="2">
        <v>86633.24</v>
      </c>
      <c r="I708" s="2">
        <v>1248.31</v>
      </c>
      <c r="J708" s="100">
        <f t="shared" si="58"/>
        <v>6102735.5099999988</v>
      </c>
      <c r="K708" s="2">
        <v>5412176.6299999999</v>
      </c>
      <c r="L708" s="3">
        <f t="shared" si="59"/>
        <v>690558.87999999896</v>
      </c>
      <c r="M708" s="101">
        <f t="shared" si="55"/>
        <v>0.11315562977757151</v>
      </c>
      <c r="O708" s="2">
        <v>401890.32</v>
      </c>
      <c r="P708" s="3">
        <f t="shared" si="57"/>
        <v>-5700845.1899999985</v>
      </c>
    </row>
    <row r="709" spans="1:16" x14ac:dyDescent="0.35">
      <c r="A709">
        <v>81401</v>
      </c>
      <c r="B709" s="2">
        <v>335601.64</v>
      </c>
      <c r="C709" s="99">
        <v>503058.16</v>
      </c>
      <c r="D709" s="2">
        <v>5593.33</v>
      </c>
      <c r="E709" s="2">
        <v>54674.63</v>
      </c>
      <c r="F709" s="2">
        <v>91259.7</v>
      </c>
      <c r="G709" s="2">
        <v>911.26</v>
      </c>
      <c r="H709" s="2">
        <v>9312.99</v>
      </c>
      <c r="I709" s="2">
        <v>137.69999999999999</v>
      </c>
      <c r="J709" s="100">
        <f t="shared" si="58"/>
        <v>610273.1399999999</v>
      </c>
      <c r="K709" s="2">
        <v>536811.19000000006</v>
      </c>
      <c r="L709" s="3">
        <f t="shared" si="59"/>
        <v>73461.949999999837</v>
      </c>
      <c r="M709" s="101">
        <f t="shared" si="55"/>
        <v>0.12037552562119946</v>
      </c>
      <c r="O709" s="2">
        <v>56726.7</v>
      </c>
      <c r="P709" s="3">
        <f t="shared" si="57"/>
        <v>-553546.43999999994</v>
      </c>
    </row>
    <row r="710" spans="1:16" x14ac:dyDescent="0.35">
      <c r="A710">
        <v>81402</v>
      </c>
      <c r="B710" s="2">
        <v>1287516.57</v>
      </c>
      <c r="C710" s="99">
        <v>2054772.75</v>
      </c>
      <c r="D710" s="2">
        <v>21458.36</v>
      </c>
      <c r="E710" s="2">
        <v>157979.57999999999</v>
      </c>
      <c r="F710" s="2">
        <v>270497.14</v>
      </c>
      <c r="G710" s="2">
        <v>2633.01</v>
      </c>
      <c r="H710" s="2">
        <v>25970.6</v>
      </c>
      <c r="I710" s="2">
        <v>374.22</v>
      </c>
      <c r="J710" s="100">
        <f t="shared" si="58"/>
        <v>2375706.08</v>
      </c>
      <c r="K710" s="2">
        <v>2195118.1399999997</v>
      </c>
      <c r="L710" s="3">
        <f t="shared" si="59"/>
        <v>180587.94000000041</v>
      </c>
      <c r="M710" s="101">
        <f t="shared" ref="M710:M773" si="60">IF(J710=0,1,L710/J710)</f>
        <v>7.6014428518868124E-2</v>
      </c>
      <c r="O710" s="2">
        <v>149742.18</v>
      </c>
      <c r="P710" s="3">
        <f t="shared" si="57"/>
        <v>-2225963.9</v>
      </c>
    </row>
    <row r="711" spans="1:16" x14ac:dyDescent="0.35">
      <c r="A711">
        <v>81403</v>
      </c>
      <c r="B711" s="2">
        <v>542209.69999999995</v>
      </c>
      <c r="C711" s="99">
        <v>873250.01</v>
      </c>
      <c r="D711" s="2">
        <v>9036.9</v>
      </c>
      <c r="E711" s="2">
        <v>71173.009999999995</v>
      </c>
      <c r="F711" s="2">
        <v>121863.63</v>
      </c>
      <c r="G711" s="2">
        <v>1186.27</v>
      </c>
      <c r="H711" s="2">
        <v>4782.6899999999996</v>
      </c>
      <c r="I711" s="2">
        <v>68.930000000000007</v>
      </c>
      <c r="J711" s="100">
        <f t="shared" si="58"/>
        <v>1010188.4299999999</v>
      </c>
      <c r="K711" s="2">
        <v>901898.82000000007</v>
      </c>
      <c r="L711" s="3">
        <f t="shared" si="59"/>
        <v>108289.60999999987</v>
      </c>
      <c r="M711" s="101">
        <f t="shared" si="60"/>
        <v>0.10719743642282646</v>
      </c>
      <c r="O711" s="2">
        <v>55130.86</v>
      </c>
      <c r="P711" s="3">
        <f t="shared" si="57"/>
        <v>-955057.57</v>
      </c>
    </row>
    <row r="712" spans="1:16" x14ac:dyDescent="0.35">
      <c r="A712">
        <v>81501</v>
      </c>
      <c r="B712" s="2">
        <v>2647909.36</v>
      </c>
      <c r="C712" s="99">
        <v>4215983.8</v>
      </c>
      <c r="D712" s="2">
        <v>44132.39</v>
      </c>
      <c r="E712" s="2">
        <v>152925.85999999999</v>
      </c>
      <c r="F712" s="2">
        <v>261842.75</v>
      </c>
      <c r="G712" s="2">
        <v>2548.79</v>
      </c>
      <c r="H712" s="2">
        <v>214674.05</v>
      </c>
      <c r="I712" s="2">
        <v>3093.85</v>
      </c>
      <c r="J712" s="100">
        <f t="shared" si="58"/>
        <v>4742275.629999999</v>
      </c>
      <c r="K712" s="2">
        <v>4190185.1799999997</v>
      </c>
      <c r="L712" s="3">
        <f t="shared" si="59"/>
        <v>552090.44999999925</v>
      </c>
      <c r="M712" s="101">
        <f t="shared" si="60"/>
        <v>0.11641888685411551</v>
      </c>
      <c r="O712" s="2">
        <v>317819.84000000003</v>
      </c>
      <c r="P712" s="3">
        <f t="shared" si="57"/>
        <v>-4424455.7899999991</v>
      </c>
    </row>
    <row r="713" spans="1:16" x14ac:dyDescent="0.35">
      <c r="A713">
        <v>81601</v>
      </c>
      <c r="B713" s="2">
        <v>5020200.0199999996</v>
      </c>
      <c r="C713" s="99">
        <v>8014899.8799999999</v>
      </c>
      <c r="D713" s="2">
        <v>83670.39</v>
      </c>
      <c r="E713" s="2">
        <v>452827.11</v>
      </c>
      <c r="F713" s="2">
        <v>775340.06</v>
      </c>
      <c r="G713" s="2">
        <v>7547.27</v>
      </c>
      <c r="H713" s="2">
        <v>200025.35</v>
      </c>
      <c r="I713" s="2">
        <v>2882.18</v>
      </c>
      <c r="J713" s="100">
        <f t="shared" si="58"/>
        <v>9084365.129999999</v>
      </c>
      <c r="K713" s="2">
        <v>7918585.7199999988</v>
      </c>
      <c r="L713" s="3">
        <f t="shared" si="59"/>
        <v>1165779.4100000001</v>
      </c>
      <c r="M713" s="101">
        <f t="shared" si="60"/>
        <v>0.12832811025507518</v>
      </c>
      <c r="O713" s="2">
        <v>580788.69999999995</v>
      </c>
      <c r="P713" s="3">
        <f t="shared" ref="P713:P744" si="61">O713-J713</f>
        <v>-8503576.4299999997</v>
      </c>
    </row>
    <row r="714" spans="1:16" x14ac:dyDescent="0.35">
      <c r="A714">
        <v>81701</v>
      </c>
      <c r="B714" s="2">
        <v>2175620.52</v>
      </c>
      <c r="C714" s="99">
        <v>3432305.07</v>
      </c>
      <c r="D714" s="2">
        <v>36260.18</v>
      </c>
      <c r="E714" s="2">
        <v>540456.13</v>
      </c>
      <c r="F714" s="2">
        <v>925381.7</v>
      </c>
      <c r="G714" s="2">
        <v>9007.7099999999991</v>
      </c>
      <c r="H714" s="2">
        <v>44349.66</v>
      </c>
      <c r="I714" s="2">
        <v>639.03</v>
      </c>
      <c r="J714" s="100">
        <f t="shared" si="58"/>
        <v>4447943.3500000006</v>
      </c>
      <c r="K714" s="2">
        <v>4013505.23</v>
      </c>
      <c r="L714" s="3">
        <f t="shared" si="59"/>
        <v>434438.12000000058</v>
      </c>
      <c r="M714" s="101">
        <f t="shared" si="60"/>
        <v>9.7671684600029923E-2</v>
      </c>
      <c r="O714" s="2">
        <v>292843.33</v>
      </c>
      <c r="P714" s="3">
        <f t="shared" si="61"/>
        <v>-4155100.0200000005</v>
      </c>
    </row>
    <row r="715" spans="1:16" x14ac:dyDescent="0.35">
      <c r="A715">
        <v>81802</v>
      </c>
      <c r="B715" s="2">
        <v>10496146.23</v>
      </c>
      <c r="C715" s="99">
        <v>16724249.75</v>
      </c>
      <c r="D715" s="2">
        <v>174938.32</v>
      </c>
      <c r="E715" s="2">
        <v>504703.21</v>
      </c>
      <c r="F715" s="2">
        <v>864160.23</v>
      </c>
      <c r="G715" s="2">
        <v>8412.02</v>
      </c>
      <c r="H715" s="2">
        <v>1988917.13</v>
      </c>
      <c r="I715" s="2">
        <v>28658.92</v>
      </c>
      <c r="J715" s="100">
        <f t="shared" si="58"/>
        <v>19789336.370000001</v>
      </c>
      <c r="K715" s="2">
        <v>17468353.210000001</v>
      </c>
      <c r="L715" s="3">
        <f t="shared" si="59"/>
        <v>2320983.16</v>
      </c>
      <c r="M715" s="101">
        <f t="shared" si="60"/>
        <v>0.11728453731872161</v>
      </c>
      <c r="O715" s="2">
        <v>1247445.96</v>
      </c>
      <c r="P715" s="3">
        <f t="shared" si="61"/>
        <v>-18541890.41</v>
      </c>
    </row>
    <row r="716" spans="1:16" x14ac:dyDescent="0.35">
      <c r="A716">
        <v>81805</v>
      </c>
      <c r="B716" s="2">
        <v>179589.56</v>
      </c>
      <c r="C716" s="99">
        <v>291063.12</v>
      </c>
      <c r="D716" s="2">
        <v>2993.14</v>
      </c>
      <c r="E716" s="2">
        <v>36876.910000000003</v>
      </c>
      <c r="F716" s="2">
        <v>63141.41</v>
      </c>
      <c r="G716" s="2">
        <v>614.63</v>
      </c>
      <c r="H716" s="2">
        <v>1986.72</v>
      </c>
      <c r="I716" s="2">
        <v>28.62</v>
      </c>
      <c r="J716" s="100">
        <f t="shared" si="58"/>
        <v>359827.64</v>
      </c>
      <c r="K716" s="2">
        <v>310070.93000000005</v>
      </c>
      <c r="L716" s="3">
        <f t="shared" si="59"/>
        <v>49756.709999999963</v>
      </c>
      <c r="M716" s="101">
        <f t="shared" si="60"/>
        <v>0.13827928838373829</v>
      </c>
      <c r="O716" s="2">
        <v>16433.91</v>
      </c>
      <c r="P716" s="3">
        <f t="shared" si="61"/>
        <v>-343393.73000000004</v>
      </c>
    </row>
    <row r="717" spans="1:16" x14ac:dyDescent="0.35">
      <c r="A717">
        <v>81806</v>
      </c>
      <c r="B717" s="2">
        <v>1386430.63</v>
      </c>
      <c r="C717" s="99">
        <v>2211089.66</v>
      </c>
      <c r="D717" s="2">
        <v>23107.439999999999</v>
      </c>
      <c r="E717" s="2">
        <v>151770.13</v>
      </c>
      <c r="F717" s="2">
        <v>259863.84</v>
      </c>
      <c r="G717" s="2">
        <v>2529.61</v>
      </c>
      <c r="H717" s="2">
        <v>64594.61</v>
      </c>
      <c r="I717" s="2">
        <v>930.79</v>
      </c>
      <c r="J717" s="100">
        <f t="shared" si="58"/>
        <v>2562115.9499999997</v>
      </c>
      <c r="K717" s="2">
        <v>2247225.9400000009</v>
      </c>
      <c r="L717" s="3">
        <f t="shared" si="59"/>
        <v>314890.00999999885</v>
      </c>
      <c r="M717" s="101">
        <f t="shared" si="60"/>
        <v>0.1229023261027663</v>
      </c>
      <c r="O717" s="2">
        <v>162787.91</v>
      </c>
      <c r="P717" s="3">
        <f t="shared" si="61"/>
        <v>-2399328.0399999996</v>
      </c>
    </row>
    <row r="718" spans="1:16" x14ac:dyDescent="0.35">
      <c r="A718">
        <v>81901</v>
      </c>
      <c r="B718" s="2">
        <v>1781277.72</v>
      </c>
      <c r="C718" s="99">
        <v>2835880.28</v>
      </c>
      <c r="D718" s="2">
        <v>29688</v>
      </c>
      <c r="E718" s="2">
        <v>171071.76</v>
      </c>
      <c r="F718" s="2">
        <v>292912.32</v>
      </c>
      <c r="G718" s="2">
        <v>2851.27</v>
      </c>
      <c r="H718" s="2">
        <v>119464.65</v>
      </c>
      <c r="I718" s="2">
        <v>1725.93</v>
      </c>
      <c r="J718" s="100">
        <f t="shared" si="58"/>
        <v>3282522.45</v>
      </c>
      <c r="K718" s="2">
        <v>2946427.7300000004</v>
      </c>
      <c r="L718" s="3">
        <f t="shared" si="59"/>
        <v>336094.71999999974</v>
      </c>
      <c r="M718" s="101">
        <f t="shared" si="60"/>
        <v>0.10238916111601909</v>
      </c>
      <c r="O718" s="2">
        <v>214371.63</v>
      </c>
      <c r="P718" s="3">
        <f t="shared" si="61"/>
        <v>-3068150.8200000003</v>
      </c>
    </row>
    <row r="719" spans="1:16" x14ac:dyDescent="0.35">
      <c r="A719">
        <v>81902</v>
      </c>
      <c r="B719" s="2">
        <v>231844.76</v>
      </c>
      <c r="C719" s="99">
        <v>376118.92</v>
      </c>
      <c r="D719" s="2">
        <v>3864.1</v>
      </c>
      <c r="E719" s="2">
        <v>8749.93</v>
      </c>
      <c r="F719" s="2">
        <v>14981.82</v>
      </c>
      <c r="G719" s="2">
        <v>145.83000000000001</v>
      </c>
      <c r="H719" s="2">
        <v>30269.08</v>
      </c>
      <c r="I719" s="2">
        <v>436.17</v>
      </c>
      <c r="J719" s="100">
        <f t="shared" si="58"/>
        <v>425815.92</v>
      </c>
      <c r="K719" s="2">
        <v>359958.23</v>
      </c>
      <c r="L719" s="3">
        <f t="shared" si="59"/>
        <v>65857.69</v>
      </c>
      <c r="M719" s="101">
        <f t="shared" si="60"/>
        <v>0.1546623479930013</v>
      </c>
      <c r="O719" s="2">
        <v>20851.060000000001</v>
      </c>
      <c r="P719" s="3">
        <f t="shared" si="61"/>
        <v>-404964.86</v>
      </c>
    </row>
    <row r="720" spans="1:16" x14ac:dyDescent="0.35">
      <c r="A720">
        <v>82001</v>
      </c>
      <c r="B720" s="2">
        <v>1939541.66</v>
      </c>
      <c r="C720" s="99">
        <v>3065599.9</v>
      </c>
      <c r="D720" s="2">
        <v>32325.58</v>
      </c>
      <c r="E720" s="2">
        <v>170238.91</v>
      </c>
      <c r="F720" s="2">
        <v>291486.78999999998</v>
      </c>
      <c r="G720" s="2">
        <v>2837.31</v>
      </c>
      <c r="H720" s="2">
        <v>156898.03</v>
      </c>
      <c r="I720" s="2">
        <v>2273.56</v>
      </c>
      <c r="J720" s="100">
        <f t="shared" si="58"/>
        <v>3551421.17</v>
      </c>
      <c r="K720" s="2">
        <v>3338439.61</v>
      </c>
      <c r="L720" s="3">
        <f t="shared" si="59"/>
        <v>212981.56000000006</v>
      </c>
      <c r="M720" s="101">
        <f t="shared" si="60"/>
        <v>5.9970797549759515E-2</v>
      </c>
      <c r="O720" s="2">
        <v>256218.65</v>
      </c>
      <c r="P720" s="3">
        <f t="shared" si="61"/>
        <v>-3295202.52</v>
      </c>
    </row>
    <row r="721" spans="1:16" x14ac:dyDescent="0.35">
      <c r="A721">
        <v>82101</v>
      </c>
      <c r="B721" s="2">
        <v>8083900.8499999996</v>
      </c>
      <c r="C721" s="99">
        <v>12869480.289999999</v>
      </c>
      <c r="D721" s="2">
        <v>134750.14000000001</v>
      </c>
      <c r="E721" s="2">
        <v>884107.72</v>
      </c>
      <c r="F721" s="2">
        <v>1513310.39</v>
      </c>
      <c r="G721" s="2">
        <v>14735.16</v>
      </c>
      <c r="H721" s="2">
        <v>518470.86</v>
      </c>
      <c r="I721" s="2">
        <v>7497.39</v>
      </c>
      <c r="J721" s="100">
        <f t="shared" si="58"/>
        <v>15058244.23</v>
      </c>
      <c r="K721" s="2">
        <v>12620154.98</v>
      </c>
      <c r="L721" s="3">
        <f t="shared" si="59"/>
        <v>2438089.25</v>
      </c>
      <c r="M721" s="101">
        <f t="shared" si="60"/>
        <v>0.16191059281285144</v>
      </c>
      <c r="O721" s="2">
        <v>966881.64</v>
      </c>
      <c r="P721" s="3">
        <f t="shared" si="61"/>
        <v>-14091362.59</v>
      </c>
    </row>
    <row r="722" spans="1:16" x14ac:dyDescent="0.35">
      <c r="A722">
        <v>82106</v>
      </c>
      <c r="B722" s="2">
        <v>569889.5</v>
      </c>
      <c r="C722" s="99">
        <v>914477.96</v>
      </c>
      <c r="D722" s="2">
        <v>9498.26</v>
      </c>
      <c r="E722" s="2">
        <v>47232.77</v>
      </c>
      <c r="F722" s="2">
        <v>80873.14</v>
      </c>
      <c r="G722" s="2">
        <v>787.28</v>
      </c>
      <c r="H722" s="2">
        <v>9102.32</v>
      </c>
      <c r="I722" s="2">
        <v>131.13999999999999</v>
      </c>
      <c r="J722" s="100">
        <f t="shared" si="58"/>
        <v>1014870.0999999999</v>
      </c>
      <c r="K722" s="2">
        <v>901373.32000000007</v>
      </c>
      <c r="L722" s="3">
        <f t="shared" si="59"/>
        <v>113496.7799999998</v>
      </c>
      <c r="M722" s="101">
        <f t="shared" si="60"/>
        <v>0.11183380020753377</v>
      </c>
      <c r="O722" s="2">
        <v>61296.62</v>
      </c>
      <c r="P722" s="3">
        <f t="shared" si="61"/>
        <v>-953573.47999999986</v>
      </c>
    </row>
    <row r="723" spans="1:16" x14ac:dyDescent="0.35">
      <c r="A723">
        <v>82107</v>
      </c>
      <c r="B723" s="2">
        <v>1640350.95</v>
      </c>
      <c r="C723" s="99">
        <v>2586989.56</v>
      </c>
      <c r="D723" s="2">
        <v>27339.59</v>
      </c>
      <c r="E723" s="2">
        <v>100092.92</v>
      </c>
      <c r="F723" s="2">
        <v>171380.52</v>
      </c>
      <c r="G723" s="2">
        <v>1668.22</v>
      </c>
      <c r="H723" s="2">
        <v>36756.83</v>
      </c>
      <c r="I723" s="2">
        <v>529.6</v>
      </c>
      <c r="J723" s="100">
        <f t="shared" si="58"/>
        <v>2824664.3200000003</v>
      </c>
      <c r="K723" s="2">
        <v>2655548.4100000006</v>
      </c>
      <c r="L723" s="3">
        <f t="shared" si="59"/>
        <v>169115.90999999968</v>
      </c>
      <c r="M723" s="101">
        <f t="shared" si="60"/>
        <v>5.9871153114575991E-2</v>
      </c>
      <c r="O723" s="2">
        <v>221656.39</v>
      </c>
      <c r="P723" s="3">
        <f t="shared" si="61"/>
        <v>-2603007.9300000002</v>
      </c>
    </row>
    <row r="724" spans="1:16" x14ac:dyDescent="0.35">
      <c r="A724">
        <v>82108</v>
      </c>
      <c r="B724" s="2">
        <v>236060.56</v>
      </c>
      <c r="C724" s="99">
        <v>358716.2</v>
      </c>
      <c r="D724" s="2">
        <v>3934.41</v>
      </c>
      <c r="E724" s="2">
        <v>63747.16</v>
      </c>
      <c r="F724" s="2">
        <v>109149.33</v>
      </c>
      <c r="G724" s="2">
        <v>1062.43</v>
      </c>
      <c r="H724" s="2">
        <v>0</v>
      </c>
      <c r="I724" s="2">
        <v>0</v>
      </c>
      <c r="J724" s="100">
        <f t="shared" si="58"/>
        <v>472862.37</v>
      </c>
      <c r="K724" s="2">
        <v>460230.58000000007</v>
      </c>
      <c r="L724" s="3">
        <f t="shared" si="59"/>
        <v>12631.789999999921</v>
      </c>
      <c r="M724" s="101">
        <f t="shared" si="60"/>
        <v>2.6713459986253338E-2</v>
      </c>
      <c r="O724" s="2">
        <v>45472.02</v>
      </c>
      <c r="P724" s="3">
        <f t="shared" si="61"/>
        <v>-427390.35</v>
      </c>
    </row>
    <row r="725" spans="1:16" x14ac:dyDescent="0.35">
      <c r="A725">
        <v>82109</v>
      </c>
      <c r="B725" s="2">
        <v>546085.06999999995</v>
      </c>
      <c r="C725" s="99">
        <v>858193.55</v>
      </c>
      <c r="D725" s="2">
        <v>9101.31</v>
      </c>
      <c r="E725" s="2">
        <v>134165.48000000001</v>
      </c>
      <c r="F725" s="2">
        <v>229719.67999999999</v>
      </c>
      <c r="G725" s="2">
        <v>2236.16</v>
      </c>
      <c r="H725" s="2">
        <v>0</v>
      </c>
      <c r="I725" s="2">
        <v>0</v>
      </c>
      <c r="J725" s="100">
        <f t="shared" si="58"/>
        <v>1099250.7</v>
      </c>
      <c r="K725" s="2">
        <v>995241.46000000008</v>
      </c>
      <c r="L725" s="3">
        <f t="shared" si="59"/>
        <v>104009.23999999987</v>
      </c>
      <c r="M725" s="101">
        <f t="shared" si="60"/>
        <v>9.4618306815724459E-2</v>
      </c>
      <c r="O725" s="2">
        <v>76823.03</v>
      </c>
      <c r="P725" s="3">
        <f t="shared" si="61"/>
        <v>-1022427.6699999999</v>
      </c>
    </row>
    <row r="726" spans="1:16" x14ac:dyDescent="0.35">
      <c r="A726">
        <v>82201</v>
      </c>
      <c r="B726" s="2">
        <v>4647339.16</v>
      </c>
      <c r="C726" s="99">
        <v>7336083.7000000002</v>
      </c>
      <c r="D726" s="2">
        <v>77455.320000000007</v>
      </c>
      <c r="E726" s="2">
        <v>374687.2</v>
      </c>
      <c r="F726" s="2">
        <v>641546.18000000005</v>
      </c>
      <c r="G726" s="2">
        <v>6244.82</v>
      </c>
      <c r="H726" s="2">
        <v>594282.67000000004</v>
      </c>
      <c r="I726" s="2">
        <v>8563.9</v>
      </c>
      <c r="J726" s="100">
        <f t="shared" si="58"/>
        <v>8664176.5900000017</v>
      </c>
      <c r="K726" s="2">
        <v>7751532.54</v>
      </c>
      <c r="L726" s="3">
        <f t="shared" si="59"/>
        <v>912644.05000000168</v>
      </c>
      <c r="M726" s="101">
        <f t="shared" si="60"/>
        <v>0.1053353472796659</v>
      </c>
      <c r="O726" s="2">
        <v>621134.18999999994</v>
      </c>
      <c r="P726" s="3">
        <f t="shared" si="61"/>
        <v>-8043042.4000000022</v>
      </c>
    </row>
    <row r="727" spans="1:16" x14ac:dyDescent="0.35">
      <c r="A727">
        <v>82301</v>
      </c>
      <c r="B727" s="2">
        <v>32649845.079999998</v>
      </c>
      <c r="C727" s="99">
        <v>51928071.560000002</v>
      </c>
      <c r="D727" s="2">
        <v>544163.63</v>
      </c>
      <c r="E727" s="2">
        <v>2161806.7200000002</v>
      </c>
      <c r="F727" s="2">
        <v>3701505.8</v>
      </c>
      <c r="G727" s="2">
        <v>36030.53</v>
      </c>
      <c r="H727" s="2">
        <v>8538321.25</v>
      </c>
      <c r="I727" s="2">
        <v>123031.43</v>
      </c>
      <c r="J727" s="100">
        <f t="shared" si="58"/>
        <v>64871124.200000003</v>
      </c>
      <c r="K727" s="2">
        <v>56259278.509999998</v>
      </c>
      <c r="L727" s="3">
        <f t="shared" si="59"/>
        <v>8611845.6900000051</v>
      </c>
      <c r="M727" s="101">
        <f t="shared" si="60"/>
        <v>0.13275314396355112</v>
      </c>
      <c r="O727" s="2">
        <v>3976013.64</v>
      </c>
      <c r="P727" s="3">
        <f t="shared" si="61"/>
        <v>-60895110.560000002</v>
      </c>
    </row>
    <row r="728" spans="1:16" x14ac:dyDescent="0.35">
      <c r="A728">
        <v>82306</v>
      </c>
      <c r="B728" s="2">
        <v>201711.72</v>
      </c>
      <c r="C728" s="99">
        <v>323160.07</v>
      </c>
      <c r="D728" s="2">
        <v>3361.89</v>
      </c>
      <c r="E728" s="2">
        <v>2172.89</v>
      </c>
      <c r="F728" s="2">
        <v>3539.42</v>
      </c>
      <c r="G728" s="2">
        <v>36.21</v>
      </c>
      <c r="H728" s="2">
        <v>38405.360000000001</v>
      </c>
      <c r="I728" s="2">
        <v>566.48</v>
      </c>
      <c r="J728" s="100">
        <f t="shared" si="58"/>
        <v>369069.43</v>
      </c>
      <c r="K728" s="2">
        <v>252747.53999999998</v>
      </c>
      <c r="L728" s="3">
        <f t="shared" si="59"/>
        <v>116321.89000000001</v>
      </c>
      <c r="M728" s="101">
        <f t="shared" si="60"/>
        <v>0.31517617159459677</v>
      </c>
      <c r="O728" s="2">
        <v>18144.36</v>
      </c>
      <c r="P728" s="3">
        <f t="shared" si="61"/>
        <v>-350925.07</v>
      </c>
    </row>
    <row r="729" spans="1:16" x14ac:dyDescent="0.35">
      <c r="A729">
        <v>82307</v>
      </c>
      <c r="B729" s="2">
        <v>153728.46</v>
      </c>
      <c r="C729" s="99">
        <v>242255.66</v>
      </c>
      <c r="D729" s="2">
        <v>2562.23</v>
      </c>
      <c r="E729" s="2">
        <v>10175.52</v>
      </c>
      <c r="F729" s="2">
        <v>17422.53</v>
      </c>
      <c r="G729" s="2">
        <v>169.61</v>
      </c>
      <c r="H729" s="2">
        <v>63993.46</v>
      </c>
      <c r="I729" s="2">
        <v>922.15</v>
      </c>
      <c r="J729" s="100">
        <f t="shared" si="58"/>
        <v>327325.64</v>
      </c>
      <c r="K729" s="2">
        <v>292869.76000000001</v>
      </c>
      <c r="L729" s="3">
        <f t="shared" si="59"/>
        <v>34455.880000000005</v>
      </c>
      <c r="M729" s="101">
        <f t="shared" si="60"/>
        <v>0.10526483657070067</v>
      </c>
      <c r="O729" s="2">
        <v>20962.169999999998</v>
      </c>
      <c r="P729" s="3">
        <f t="shared" si="61"/>
        <v>-306363.47000000003</v>
      </c>
    </row>
    <row r="730" spans="1:16" x14ac:dyDescent="0.35">
      <c r="A730">
        <v>82308</v>
      </c>
      <c r="B730" s="2">
        <v>119645.25</v>
      </c>
      <c r="C730" s="99">
        <v>188094.94</v>
      </c>
      <c r="D730" s="2">
        <v>1994.09</v>
      </c>
      <c r="E730" s="2">
        <v>28585.27</v>
      </c>
      <c r="F730" s="2">
        <v>48944.43</v>
      </c>
      <c r="G730" s="2">
        <v>476.43</v>
      </c>
      <c r="H730" s="2">
        <v>62707.040000000001</v>
      </c>
      <c r="I730" s="2">
        <v>903.58</v>
      </c>
      <c r="J730" s="100">
        <f t="shared" si="58"/>
        <v>303120.50999999995</v>
      </c>
      <c r="K730" s="2">
        <v>226571.19999999998</v>
      </c>
      <c r="L730" s="3">
        <f t="shared" si="59"/>
        <v>76549.309999999969</v>
      </c>
      <c r="M730" s="101">
        <f t="shared" si="60"/>
        <v>0.25253754686543639</v>
      </c>
      <c r="O730" s="2">
        <v>16763.97</v>
      </c>
      <c r="P730" s="3">
        <f t="shared" si="61"/>
        <v>-286356.53999999992</v>
      </c>
    </row>
    <row r="731" spans="1:16" x14ac:dyDescent="0.35">
      <c r="A731">
        <v>82309</v>
      </c>
      <c r="B731" s="2">
        <v>629696.53</v>
      </c>
      <c r="C731" s="99">
        <v>1011119.97</v>
      </c>
      <c r="D731" s="2">
        <v>10494.96</v>
      </c>
      <c r="E731" s="2">
        <v>18887.25</v>
      </c>
      <c r="F731" s="2">
        <v>32339.16</v>
      </c>
      <c r="G731" s="2">
        <v>314.79000000000002</v>
      </c>
      <c r="H731" s="2">
        <v>187733.13</v>
      </c>
      <c r="I731" s="2">
        <v>2705.16</v>
      </c>
      <c r="J731" s="100">
        <f t="shared" si="58"/>
        <v>1244707.1699999997</v>
      </c>
      <c r="K731" s="2">
        <v>1119770.08</v>
      </c>
      <c r="L731" s="3">
        <f t="shared" si="59"/>
        <v>124937.08999999962</v>
      </c>
      <c r="M731" s="101">
        <f t="shared" si="60"/>
        <v>0.100374684914846</v>
      </c>
      <c r="O731" s="2">
        <v>67060.14</v>
      </c>
      <c r="P731" s="3">
        <f t="shared" si="61"/>
        <v>-1177647.0299999998</v>
      </c>
    </row>
    <row r="732" spans="1:16" x14ac:dyDescent="0.35">
      <c r="A732">
        <v>82312</v>
      </c>
      <c r="B732" s="2">
        <v>147722.15</v>
      </c>
      <c r="C732" s="99">
        <v>236614.84</v>
      </c>
      <c r="D732" s="2">
        <v>2461.92</v>
      </c>
      <c r="E732" s="2">
        <v>20282.55</v>
      </c>
      <c r="F732" s="2">
        <v>34728.080000000002</v>
      </c>
      <c r="G732" s="2">
        <v>338.04</v>
      </c>
      <c r="H732" s="2">
        <v>7678.91</v>
      </c>
      <c r="I732" s="2">
        <v>110.65</v>
      </c>
      <c r="J732" s="100">
        <f t="shared" si="58"/>
        <v>281932.44</v>
      </c>
      <c r="K732" s="2">
        <v>244188.21000000005</v>
      </c>
      <c r="L732" s="3">
        <f t="shared" si="59"/>
        <v>37744.229999999952</v>
      </c>
      <c r="M732" s="101">
        <f t="shared" si="60"/>
        <v>0.1338768607117363</v>
      </c>
      <c r="O732" s="2">
        <v>16319.08</v>
      </c>
      <c r="P732" s="3">
        <f t="shared" si="61"/>
        <v>-265613.36</v>
      </c>
    </row>
    <row r="733" spans="1:16" x14ac:dyDescent="0.35">
      <c r="A733">
        <v>82313</v>
      </c>
      <c r="B733" s="2">
        <v>364450.27</v>
      </c>
      <c r="C733" s="99">
        <v>624019.74</v>
      </c>
      <c r="D733" s="2">
        <v>0</v>
      </c>
      <c r="E733" s="2">
        <v>4523.01</v>
      </c>
      <c r="F733" s="2">
        <v>7744.48</v>
      </c>
      <c r="G733" s="2">
        <v>0</v>
      </c>
      <c r="H733" s="2">
        <v>95583.02</v>
      </c>
      <c r="I733" s="2">
        <v>0</v>
      </c>
      <c r="J733" s="100">
        <f t="shared" si="58"/>
        <v>727347.24</v>
      </c>
      <c r="K733" s="2">
        <v>299067.18000000005</v>
      </c>
      <c r="L733" s="3">
        <f t="shared" si="59"/>
        <v>428280.05999999994</v>
      </c>
      <c r="M733" s="101">
        <f t="shared" si="60"/>
        <v>0.58882475445978177</v>
      </c>
      <c r="O733" s="2">
        <v>0</v>
      </c>
      <c r="P733" s="3">
        <f t="shared" si="61"/>
        <v>-727347.24</v>
      </c>
    </row>
    <row r="734" spans="1:16" x14ac:dyDescent="0.35">
      <c r="A734">
        <v>82401</v>
      </c>
      <c r="B734" s="2">
        <v>445304.09</v>
      </c>
      <c r="C734" s="99">
        <v>709181.79</v>
      </c>
      <c r="D734" s="2">
        <v>7421.79</v>
      </c>
      <c r="E734" s="2">
        <v>49626.9</v>
      </c>
      <c r="F734" s="2">
        <v>84972.36</v>
      </c>
      <c r="G734" s="2">
        <v>827.12</v>
      </c>
      <c r="H734" s="2">
        <v>16880.509999999998</v>
      </c>
      <c r="I734" s="2">
        <v>243.26</v>
      </c>
      <c r="J734" s="100">
        <f t="shared" si="58"/>
        <v>819526.83000000007</v>
      </c>
      <c r="K734" s="2">
        <v>726771.05</v>
      </c>
      <c r="L734" s="3">
        <f t="shared" si="59"/>
        <v>92755.780000000028</v>
      </c>
      <c r="M734" s="101">
        <f t="shared" si="60"/>
        <v>0.11318211509927018</v>
      </c>
      <c r="O734" s="2">
        <v>53277.14</v>
      </c>
      <c r="P734" s="3">
        <f t="shared" si="61"/>
        <v>-766249.69000000006</v>
      </c>
    </row>
    <row r="735" spans="1:16" x14ac:dyDescent="0.35">
      <c r="A735">
        <v>82402</v>
      </c>
      <c r="B735" s="2">
        <v>4260389.93</v>
      </c>
      <c r="C735" s="99">
        <v>6804404.5300000003</v>
      </c>
      <c r="D735" s="2">
        <v>71006.759999999995</v>
      </c>
      <c r="E735" s="2">
        <v>467404.39</v>
      </c>
      <c r="F735" s="2">
        <v>800300.19</v>
      </c>
      <c r="G735" s="2">
        <v>7790.15</v>
      </c>
      <c r="H735" s="2">
        <v>168758.46</v>
      </c>
      <c r="I735" s="2">
        <v>2431.6799999999998</v>
      </c>
      <c r="J735" s="100">
        <f t="shared" si="58"/>
        <v>7854691.7699999996</v>
      </c>
      <c r="K735" s="2">
        <v>7002235.5999999996</v>
      </c>
      <c r="L735" s="3">
        <f t="shared" si="59"/>
        <v>852456.16999999993</v>
      </c>
      <c r="M735" s="101">
        <f t="shared" si="60"/>
        <v>0.10852827774297247</v>
      </c>
      <c r="O735" s="2">
        <v>490322.64</v>
      </c>
      <c r="P735" s="3">
        <f t="shared" si="61"/>
        <v>-7364369.1299999999</v>
      </c>
    </row>
    <row r="736" spans="1:16" x14ac:dyDescent="0.35">
      <c r="A736">
        <v>82406</v>
      </c>
      <c r="B736" s="2">
        <v>702666.23</v>
      </c>
      <c r="C736" s="99">
        <v>1111655.1299999999</v>
      </c>
      <c r="D736" s="2">
        <v>11711.23</v>
      </c>
      <c r="E736" s="2">
        <v>62310.64</v>
      </c>
      <c r="F736" s="2">
        <v>106689.19</v>
      </c>
      <c r="G736" s="2">
        <v>1038.46</v>
      </c>
      <c r="H736" s="2">
        <v>12993.03</v>
      </c>
      <c r="I736" s="2">
        <v>187.19</v>
      </c>
      <c r="J736" s="100">
        <f t="shared" si="58"/>
        <v>1244274.2299999997</v>
      </c>
      <c r="K736" s="2">
        <v>1081197.1300000004</v>
      </c>
      <c r="L736" s="3">
        <f t="shared" si="59"/>
        <v>163077.09999999939</v>
      </c>
      <c r="M736" s="101">
        <f t="shared" si="60"/>
        <v>0.13106202480782667</v>
      </c>
      <c r="O736" s="2">
        <v>91463.9</v>
      </c>
      <c r="P736" s="3">
        <f t="shared" si="61"/>
        <v>-1152810.3299999998</v>
      </c>
    </row>
    <row r="737" spans="1:16" x14ac:dyDescent="0.35">
      <c r="A737">
        <v>82501</v>
      </c>
      <c r="B737" s="2">
        <v>385162.19</v>
      </c>
      <c r="C737" s="99">
        <v>606633.18000000005</v>
      </c>
      <c r="D737" s="2">
        <v>6419.4</v>
      </c>
      <c r="E737" s="2">
        <v>19993.18</v>
      </c>
      <c r="F737" s="2">
        <v>34232.410000000003</v>
      </c>
      <c r="G737" s="2">
        <v>333.23</v>
      </c>
      <c r="H737" s="2">
        <v>14528.92</v>
      </c>
      <c r="I737" s="2">
        <v>209.36</v>
      </c>
      <c r="J737" s="100">
        <f t="shared" si="58"/>
        <v>662356.50000000012</v>
      </c>
      <c r="K737" s="2">
        <v>661094.22000000009</v>
      </c>
      <c r="L737" s="3">
        <f t="shared" si="59"/>
        <v>1262.2800000000279</v>
      </c>
      <c r="M737" s="101">
        <f t="shared" si="60"/>
        <v>1.905741092598967E-3</v>
      </c>
      <c r="O737" s="2">
        <v>52848.52</v>
      </c>
      <c r="P737" s="3">
        <f t="shared" si="61"/>
        <v>-609507.9800000001</v>
      </c>
    </row>
    <row r="738" spans="1:16" x14ac:dyDescent="0.35">
      <c r="A738">
        <v>82502</v>
      </c>
      <c r="B738" s="2">
        <v>1047126.71</v>
      </c>
      <c r="C738" s="99">
        <v>1666152.4</v>
      </c>
      <c r="D738" s="2">
        <v>17451.95</v>
      </c>
      <c r="E738" s="2">
        <v>121534.6</v>
      </c>
      <c r="F738" s="2">
        <v>209052</v>
      </c>
      <c r="G738" s="2">
        <v>2025.61</v>
      </c>
      <c r="H738" s="2">
        <v>30070.11</v>
      </c>
      <c r="I738" s="2">
        <v>429.52</v>
      </c>
      <c r="J738" s="100">
        <f t="shared" si="58"/>
        <v>1925181.59</v>
      </c>
      <c r="K738" s="2">
        <v>1944582.0999999999</v>
      </c>
      <c r="L738" s="3">
        <f t="shared" si="59"/>
        <v>-19400.509999999776</v>
      </c>
      <c r="M738" s="101">
        <f t="shared" si="60"/>
        <v>-1.0077236402411149E-2</v>
      </c>
      <c r="O738" s="2">
        <v>137245.78</v>
      </c>
      <c r="P738" s="3">
        <f t="shared" si="61"/>
        <v>-1787935.81</v>
      </c>
    </row>
    <row r="739" spans="1:16" x14ac:dyDescent="0.35">
      <c r="A739">
        <v>82601</v>
      </c>
      <c r="B739" s="2">
        <v>22006203.690000001</v>
      </c>
      <c r="C739" s="99">
        <v>35068062.770000003</v>
      </c>
      <c r="D739" s="2">
        <v>366767.24</v>
      </c>
      <c r="E739" s="2">
        <v>904394.19</v>
      </c>
      <c r="F739" s="2">
        <v>1548522.65</v>
      </c>
      <c r="G739" s="2">
        <v>15073.46</v>
      </c>
      <c r="H739" s="2">
        <v>3792161.36</v>
      </c>
      <c r="I739" s="2">
        <v>54641.72</v>
      </c>
      <c r="J739" s="100">
        <f t="shared" si="58"/>
        <v>40845229.200000003</v>
      </c>
      <c r="K739" s="2">
        <v>36233655.039999999</v>
      </c>
      <c r="L739" s="3">
        <f t="shared" si="59"/>
        <v>4611574.1600000039</v>
      </c>
      <c r="M739" s="101">
        <f t="shared" si="60"/>
        <v>0.11290361812928702</v>
      </c>
      <c r="O739" s="2">
        <v>2621245.4</v>
      </c>
      <c r="P739" s="3">
        <f t="shared" si="61"/>
        <v>-38223983.800000004</v>
      </c>
    </row>
    <row r="740" spans="1:16" x14ac:dyDescent="0.35">
      <c r="A740">
        <v>82602</v>
      </c>
      <c r="B740" s="2">
        <v>46773.57</v>
      </c>
      <c r="C740" s="99">
        <v>73068.73</v>
      </c>
      <c r="D740" s="2">
        <v>779.52</v>
      </c>
      <c r="E740" s="2">
        <v>2171.9899999999998</v>
      </c>
      <c r="F740" s="2">
        <v>3718.91</v>
      </c>
      <c r="G740" s="2">
        <v>36.19</v>
      </c>
      <c r="H740" s="2">
        <v>7355.81</v>
      </c>
      <c r="I740" s="2">
        <v>105.99</v>
      </c>
      <c r="J740" s="100">
        <f t="shared" si="58"/>
        <v>85065.150000000009</v>
      </c>
      <c r="K740" s="2">
        <v>72935.28</v>
      </c>
      <c r="L740" s="3">
        <f t="shared" si="59"/>
        <v>12129.87000000001</v>
      </c>
      <c r="M740" s="101">
        <f t="shared" si="60"/>
        <v>0.1425950580231741</v>
      </c>
      <c r="O740" s="2">
        <v>7017.57</v>
      </c>
      <c r="P740" s="3">
        <f t="shared" si="61"/>
        <v>-78047.580000000016</v>
      </c>
    </row>
    <row r="741" spans="1:16" x14ac:dyDescent="0.35">
      <c r="A741">
        <v>82603</v>
      </c>
      <c r="B741" s="2">
        <v>95730.94</v>
      </c>
      <c r="C741" s="99">
        <v>152642.65</v>
      </c>
      <c r="D741" s="2">
        <v>1595.52</v>
      </c>
      <c r="E741" s="2">
        <v>151.87</v>
      </c>
      <c r="F741" s="2">
        <v>260.04000000000002</v>
      </c>
      <c r="G741" s="2">
        <v>2.5299999999999998</v>
      </c>
      <c r="H741" s="2">
        <v>19018.759999999998</v>
      </c>
      <c r="I741" s="2">
        <v>274.04000000000002</v>
      </c>
      <c r="J741" s="100">
        <f t="shared" si="58"/>
        <v>173793.54</v>
      </c>
      <c r="K741" s="2">
        <v>151730.19</v>
      </c>
      <c r="L741" s="3">
        <f t="shared" si="59"/>
        <v>22063.350000000006</v>
      </c>
      <c r="M741" s="101">
        <f t="shared" si="60"/>
        <v>0.1269514965861217</v>
      </c>
      <c r="O741" s="2">
        <v>11270.53</v>
      </c>
      <c r="P741" s="3">
        <f t="shared" si="61"/>
        <v>-162523.01</v>
      </c>
    </row>
    <row r="742" spans="1:16" x14ac:dyDescent="0.35">
      <c r="A742">
        <v>82604</v>
      </c>
      <c r="B742" s="2">
        <v>64930.15</v>
      </c>
      <c r="C742" s="99">
        <v>103730.64</v>
      </c>
      <c r="D742" s="2">
        <v>1082.18</v>
      </c>
      <c r="E742" s="2">
        <v>3676.87</v>
      </c>
      <c r="F742" s="2">
        <v>6295.76</v>
      </c>
      <c r="G742" s="2">
        <v>61.28</v>
      </c>
      <c r="H742" s="2">
        <v>3793.62</v>
      </c>
      <c r="I742" s="2">
        <v>54.66</v>
      </c>
      <c r="J742" s="100">
        <f t="shared" si="58"/>
        <v>115018.13999999998</v>
      </c>
      <c r="K742" s="2">
        <v>95131.38</v>
      </c>
      <c r="L742" s="3">
        <f t="shared" si="59"/>
        <v>19886.75999999998</v>
      </c>
      <c r="M742" s="101">
        <f t="shared" si="60"/>
        <v>0.17290107456093431</v>
      </c>
      <c r="O742" s="2">
        <v>7444.06</v>
      </c>
      <c r="P742" s="3">
        <f t="shared" si="61"/>
        <v>-107574.07999999999</v>
      </c>
    </row>
    <row r="743" spans="1:16" x14ac:dyDescent="0.35">
      <c r="A743">
        <v>82701</v>
      </c>
      <c r="B743" s="2">
        <v>1289821.3400000001</v>
      </c>
      <c r="C743" s="99">
        <v>2040627.84</v>
      </c>
      <c r="D743" s="2">
        <v>21496.91</v>
      </c>
      <c r="E743" s="2">
        <v>38112.53</v>
      </c>
      <c r="F743" s="2">
        <v>65257.48</v>
      </c>
      <c r="G743" s="2">
        <v>635.24</v>
      </c>
      <c r="H743" s="2">
        <v>160618.70000000001</v>
      </c>
      <c r="I743" s="2">
        <v>2314.36</v>
      </c>
      <c r="J743" s="100">
        <f t="shared" si="58"/>
        <v>2290950.5300000003</v>
      </c>
      <c r="K743" s="2">
        <v>2119672.36</v>
      </c>
      <c r="L743" s="3">
        <f t="shared" si="59"/>
        <v>171278.17000000039</v>
      </c>
      <c r="M743" s="101">
        <f t="shared" si="60"/>
        <v>7.4762928206922208E-2</v>
      </c>
      <c r="O743" s="2">
        <v>167833.9</v>
      </c>
      <c r="P743" s="3">
        <f t="shared" si="61"/>
        <v>-2123116.6300000004</v>
      </c>
    </row>
    <row r="744" spans="1:16" x14ac:dyDescent="0.35">
      <c r="A744">
        <v>82702</v>
      </c>
      <c r="B744" s="2">
        <v>264081.7</v>
      </c>
      <c r="C744" s="99">
        <v>428752.46</v>
      </c>
      <c r="D744" s="2">
        <v>4401.3500000000004</v>
      </c>
      <c r="E744" s="2">
        <v>15438.38</v>
      </c>
      <c r="F744" s="2">
        <v>26433.96</v>
      </c>
      <c r="G744" s="2">
        <v>257.32</v>
      </c>
      <c r="H744" s="2">
        <v>34699.620000000003</v>
      </c>
      <c r="I744" s="2">
        <v>500</v>
      </c>
      <c r="J744" s="100">
        <f t="shared" si="58"/>
        <v>495044.71</v>
      </c>
      <c r="K744" s="2">
        <v>409764.85</v>
      </c>
      <c r="L744" s="3">
        <f t="shared" si="59"/>
        <v>85279.860000000044</v>
      </c>
      <c r="M744" s="101">
        <f t="shared" si="60"/>
        <v>0.17226698574357061</v>
      </c>
      <c r="O744" s="2">
        <v>23413.91</v>
      </c>
      <c r="P744" s="3">
        <f t="shared" si="61"/>
        <v>-471630.80000000005</v>
      </c>
    </row>
    <row r="745" spans="1:16" x14ac:dyDescent="0.35">
      <c r="A745">
        <v>82801</v>
      </c>
      <c r="B745" s="2">
        <v>4818785.1900000004</v>
      </c>
      <c r="C745" s="99">
        <v>7680979.2699999996</v>
      </c>
      <c r="D745" s="2">
        <v>80313.600000000006</v>
      </c>
      <c r="E745" s="2">
        <v>285742.23</v>
      </c>
      <c r="F745" s="2">
        <v>489253.35</v>
      </c>
      <c r="G745" s="2">
        <v>4762.3100000000004</v>
      </c>
      <c r="H745" s="2">
        <v>650796.31999999995</v>
      </c>
      <c r="I745" s="2">
        <v>9377.5</v>
      </c>
      <c r="J745" s="100">
        <f t="shared" si="58"/>
        <v>8915482.3499999996</v>
      </c>
      <c r="K745" s="2">
        <v>7721834.580000001</v>
      </c>
      <c r="L745" s="3">
        <f t="shared" si="59"/>
        <v>1193647.7699999986</v>
      </c>
      <c r="M745" s="101">
        <f t="shared" si="60"/>
        <v>0.13388482228333934</v>
      </c>
      <c r="O745" s="2">
        <v>569840.32999999996</v>
      </c>
      <c r="P745" s="3">
        <f t="shared" ref="P745:P756" si="62">O745-J745</f>
        <v>-8345642.0199999996</v>
      </c>
    </row>
    <row r="746" spans="1:16" x14ac:dyDescent="0.35">
      <c r="A746">
        <v>82901</v>
      </c>
      <c r="B746" s="2">
        <v>6290188.0800000001</v>
      </c>
      <c r="C746" s="99">
        <v>10100962.18</v>
      </c>
      <c r="D746" s="2">
        <v>104836.02</v>
      </c>
      <c r="E746" s="2">
        <v>364696.45</v>
      </c>
      <c r="F746" s="2">
        <v>624440.91</v>
      </c>
      <c r="G746" s="2">
        <v>6078.34</v>
      </c>
      <c r="H746" s="2">
        <v>834437.57</v>
      </c>
      <c r="I746" s="2">
        <v>12023.48</v>
      </c>
      <c r="J746" s="100">
        <f t="shared" si="58"/>
        <v>11682778.5</v>
      </c>
      <c r="K746" s="2">
        <v>10228917.24</v>
      </c>
      <c r="L746" s="3">
        <f t="shared" si="59"/>
        <v>1453861.2599999998</v>
      </c>
      <c r="M746" s="101">
        <f t="shared" si="60"/>
        <v>0.12444481935525867</v>
      </c>
      <c r="O746" s="2">
        <v>669228.39</v>
      </c>
      <c r="P746" s="3">
        <f t="shared" si="62"/>
        <v>-11013550.109999999</v>
      </c>
    </row>
    <row r="747" spans="1:16" x14ac:dyDescent="0.35">
      <c r="A747">
        <v>83001</v>
      </c>
      <c r="B747" s="2">
        <v>2775099.5</v>
      </c>
      <c r="C747" s="99">
        <v>4424080.3499999996</v>
      </c>
      <c r="D747" s="2">
        <v>46251</v>
      </c>
      <c r="E747" s="2">
        <v>254272.88</v>
      </c>
      <c r="F747" s="2">
        <v>435371.31</v>
      </c>
      <c r="G747" s="2">
        <v>4237.8900000000003</v>
      </c>
      <c r="H747" s="2">
        <v>166072.20000000001</v>
      </c>
      <c r="I747" s="2">
        <v>2392.9699999999998</v>
      </c>
      <c r="J747" s="100">
        <f t="shared" si="58"/>
        <v>5078405.7199999988</v>
      </c>
      <c r="K747" s="2">
        <v>4466517.3400000008</v>
      </c>
      <c r="L747" s="3">
        <f t="shared" si="59"/>
        <v>611888.37999999803</v>
      </c>
      <c r="M747" s="101">
        <f t="shared" si="60"/>
        <v>0.12048828190119441</v>
      </c>
      <c r="O747" s="2">
        <v>327629.99</v>
      </c>
      <c r="P747" s="3">
        <f t="shared" si="62"/>
        <v>-4750775.7299999986</v>
      </c>
    </row>
    <row r="748" spans="1:16" x14ac:dyDescent="0.35">
      <c r="A748">
        <v>83005</v>
      </c>
      <c r="B748" s="2">
        <v>1300782.71</v>
      </c>
      <c r="C748" s="99">
        <v>2050634.84</v>
      </c>
      <c r="D748" s="2">
        <v>21679.55</v>
      </c>
      <c r="E748" s="2">
        <v>199817.72</v>
      </c>
      <c r="F748" s="2">
        <v>342132.25</v>
      </c>
      <c r="G748" s="2">
        <v>3330.31</v>
      </c>
      <c r="H748" s="2">
        <v>191366.89</v>
      </c>
      <c r="I748" s="2">
        <v>2757.35</v>
      </c>
      <c r="J748" s="100">
        <f t="shared" si="58"/>
        <v>2611901.1900000004</v>
      </c>
      <c r="K748" s="2">
        <v>2324105.5800000005</v>
      </c>
      <c r="L748" s="3">
        <f t="shared" si="59"/>
        <v>287795.60999999987</v>
      </c>
      <c r="M748" s="101">
        <f t="shared" si="60"/>
        <v>0.11018625478707325</v>
      </c>
      <c r="O748" s="2">
        <v>176515.16</v>
      </c>
      <c r="P748" s="3">
        <f t="shared" si="62"/>
        <v>-2435386.0300000003</v>
      </c>
    </row>
    <row r="749" spans="1:16" x14ac:dyDescent="0.35">
      <c r="A749">
        <v>83101</v>
      </c>
      <c r="B749" s="2">
        <v>871118.18</v>
      </c>
      <c r="C749" s="99">
        <v>1355192.98</v>
      </c>
      <c r="D749" s="2">
        <v>14518.7</v>
      </c>
      <c r="E749" s="2">
        <v>117241.82</v>
      </c>
      <c r="F749" s="2">
        <v>200626.54</v>
      </c>
      <c r="G749" s="2">
        <v>1954.1</v>
      </c>
      <c r="H749" s="2">
        <v>19754.05</v>
      </c>
      <c r="I749" s="2">
        <v>284.64</v>
      </c>
      <c r="J749" s="100">
        <f t="shared" si="58"/>
        <v>1592331.01</v>
      </c>
      <c r="K749" s="2">
        <v>1452675.0700000003</v>
      </c>
      <c r="L749" s="3">
        <f t="shared" si="59"/>
        <v>139655.93999999971</v>
      </c>
      <c r="M749" s="101">
        <f t="shared" si="60"/>
        <v>8.7705344631829857E-2</v>
      </c>
      <c r="O749" s="2">
        <v>136426.1</v>
      </c>
      <c r="P749" s="3">
        <f t="shared" si="62"/>
        <v>-1455904.91</v>
      </c>
    </row>
    <row r="750" spans="1:16" x14ac:dyDescent="0.35">
      <c r="A750">
        <v>83202</v>
      </c>
      <c r="B750" s="2">
        <v>4278806.93</v>
      </c>
      <c r="C750" s="99">
        <v>6802246.6699999999</v>
      </c>
      <c r="D750" s="2">
        <v>71319.539999999994</v>
      </c>
      <c r="E750" s="2">
        <v>210353.88</v>
      </c>
      <c r="F750" s="2">
        <v>360172.66</v>
      </c>
      <c r="G750" s="2">
        <v>3506.09</v>
      </c>
      <c r="H750" s="2">
        <v>706096.7</v>
      </c>
      <c r="I750" s="2">
        <v>10174.26</v>
      </c>
      <c r="J750" s="100">
        <f t="shared" si="58"/>
        <v>7953515.9199999999</v>
      </c>
      <c r="K750" s="2">
        <v>6985276.2800000003</v>
      </c>
      <c r="L750" s="3">
        <f t="shared" si="59"/>
        <v>968239.63999999966</v>
      </c>
      <c r="M750" s="101">
        <f t="shared" si="60"/>
        <v>0.12173731086213752</v>
      </c>
      <c r="O750" s="2">
        <v>529029</v>
      </c>
      <c r="P750" s="3">
        <f t="shared" si="62"/>
        <v>-7424486.9199999999</v>
      </c>
    </row>
    <row r="751" spans="1:16" x14ac:dyDescent="0.35">
      <c r="A751">
        <v>83203</v>
      </c>
      <c r="B751" s="2">
        <v>1260657.32</v>
      </c>
      <c r="C751" s="99">
        <v>2021619.69</v>
      </c>
      <c r="D751" s="2">
        <v>21010.82</v>
      </c>
      <c r="E751" s="2">
        <v>90291.94</v>
      </c>
      <c r="F751" s="2">
        <v>154341.66</v>
      </c>
      <c r="G751" s="2">
        <v>1505.31</v>
      </c>
      <c r="H751" s="2">
        <v>43624.97</v>
      </c>
      <c r="I751" s="2">
        <v>628.59</v>
      </c>
      <c r="J751" s="100">
        <f t="shared" si="58"/>
        <v>2242731.0400000005</v>
      </c>
      <c r="K751" s="2">
        <v>1996655.66</v>
      </c>
      <c r="L751" s="3">
        <f t="shared" si="59"/>
        <v>246075.38000000059</v>
      </c>
      <c r="M751" s="101">
        <f t="shared" si="60"/>
        <v>0.10972130657272239</v>
      </c>
      <c r="O751" s="2">
        <v>136907.42000000001</v>
      </c>
      <c r="P751" s="3">
        <f t="shared" si="62"/>
        <v>-2105823.6200000006</v>
      </c>
    </row>
    <row r="752" spans="1:16" x14ac:dyDescent="0.35">
      <c r="A752">
        <v>83204</v>
      </c>
      <c r="B752" s="2">
        <v>1629229.6</v>
      </c>
      <c r="C752" s="99">
        <v>2606641.81</v>
      </c>
      <c r="D752" s="2">
        <v>27153.8</v>
      </c>
      <c r="E752" s="2">
        <v>75308.08</v>
      </c>
      <c r="F752" s="2">
        <v>128940.35</v>
      </c>
      <c r="G752" s="2">
        <v>1255.1500000000001</v>
      </c>
      <c r="H752" s="2">
        <v>160633.54</v>
      </c>
      <c r="I752" s="2">
        <v>2314.64</v>
      </c>
      <c r="J752" s="100">
        <f t="shared" si="58"/>
        <v>2926939.29</v>
      </c>
      <c r="K752" s="2">
        <v>2611804.1700000004</v>
      </c>
      <c r="L752" s="3">
        <f t="shared" si="59"/>
        <v>315135.11999999965</v>
      </c>
      <c r="M752" s="101">
        <f t="shared" si="60"/>
        <v>0.10766711871225715</v>
      </c>
      <c r="O752" s="2">
        <v>182975.45</v>
      </c>
      <c r="P752" s="3">
        <f t="shared" si="62"/>
        <v>-2743963.84</v>
      </c>
    </row>
    <row r="753" spans="1:16" x14ac:dyDescent="0.35">
      <c r="A753">
        <v>83205</v>
      </c>
      <c r="B753" s="2">
        <v>9769938.9700000007</v>
      </c>
      <c r="C753" s="99">
        <v>15537878.34</v>
      </c>
      <c r="D753" s="2">
        <v>162832.06</v>
      </c>
      <c r="E753" s="2">
        <v>400849.17</v>
      </c>
      <c r="F753" s="2">
        <v>686339.16</v>
      </c>
      <c r="G753" s="2">
        <v>6680.85</v>
      </c>
      <c r="H753" s="2">
        <v>1721403.09</v>
      </c>
      <c r="I753" s="2">
        <v>24803.91</v>
      </c>
      <c r="J753" s="100">
        <f t="shared" si="58"/>
        <v>18139937.41</v>
      </c>
      <c r="K753" s="2">
        <v>15935566.74</v>
      </c>
      <c r="L753" s="3">
        <f t="shared" si="59"/>
        <v>2204370.67</v>
      </c>
      <c r="M753" s="101">
        <f t="shared" si="60"/>
        <v>0.12152030187186848</v>
      </c>
      <c r="O753" s="2">
        <v>1190409.8</v>
      </c>
      <c r="P753" s="3">
        <f t="shared" si="62"/>
        <v>-16949527.609999999</v>
      </c>
    </row>
    <row r="754" spans="1:16" x14ac:dyDescent="0.35">
      <c r="A754">
        <v>83206</v>
      </c>
      <c r="B754" s="2">
        <v>14755396.449999999</v>
      </c>
      <c r="C754" s="99">
        <v>23660912.210000001</v>
      </c>
      <c r="D754" s="2">
        <v>245905.09</v>
      </c>
      <c r="E754" s="2">
        <v>692113.92000000004</v>
      </c>
      <c r="F754" s="2">
        <v>1185027.98</v>
      </c>
      <c r="G754" s="2">
        <v>11535.34</v>
      </c>
      <c r="H754" s="2">
        <v>1460420.58</v>
      </c>
      <c r="I754" s="2">
        <v>21043.78</v>
      </c>
      <c r="J754" s="100">
        <f t="shared" si="58"/>
        <v>26584844.980000004</v>
      </c>
      <c r="K754" s="2">
        <v>23402587.299999997</v>
      </c>
      <c r="L754" s="3">
        <f t="shared" si="59"/>
        <v>3182257.6800000072</v>
      </c>
      <c r="M754" s="101">
        <f t="shared" si="60"/>
        <v>0.11970194606716893</v>
      </c>
      <c r="O754" s="2">
        <v>1601792.88</v>
      </c>
      <c r="P754" s="3">
        <f t="shared" si="62"/>
        <v>-24983052.100000005</v>
      </c>
    </row>
    <row r="755" spans="1:16" x14ac:dyDescent="0.35">
      <c r="A755">
        <v>83207</v>
      </c>
      <c r="B755" s="2">
        <v>35320.76</v>
      </c>
      <c r="C755" s="99">
        <v>55208.04</v>
      </c>
      <c r="D755" s="2">
        <v>588.65</v>
      </c>
      <c r="E755" s="2">
        <v>6965.82</v>
      </c>
      <c r="F755" s="2">
        <v>11926.99</v>
      </c>
      <c r="G755" s="2">
        <v>116.1</v>
      </c>
      <c r="H755" s="2">
        <v>15532.27</v>
      </c>
      <c r="I755" s="2">
        <v>223.8</v>
      </c>
      <c r="J755" s="100">
        <f t="shared" si="58"/>
        <v>83595.850000000006</v>
      </c>
      <c r="K755" s="2">
        <v>77867.010000000009</v>
      </c>
      <c r="L755" s="3">
        <f t="shared" si="59"/>
        <v>5728.8399999999965</v>
      </c>
      <c r="M755" s="101">
        <f t="shared" si="60"/>
        <v>6.8530196176006294E-2</v>
      </c>
      <c r="O755" s="2">
        <v>5268.76</v>
      </c>
      <c r="P755" s="3">
        <f t="shared" si="62"/>
        <v>-78327.090000000011</v>
      </c>
    </row>
    <row r="756" spans="1:16" x14ac:dyDescent="0.35">
      <c r="A756">
        <v>83301</v>
      </c>
      <c r="B756" s="2">
        <v>2033062.48</v>
      </c>
      <c r="C756" s="99">
        <v>3185436.87</v>
      </c>
      <c r="D756" s="2">
        <v>33879.11</v>
      </c>
      <c r="E756" s="2">
        <v>217853.41</v>
      </c>
      <c r="F756" s="2">
        <v>373013.67</v>
      </c>
      <c r="G756" s="2">
        <v>3631.05</v>
      </c>
      <c r="H756" s="2">
        <v>46239.89</v>
      </c>
      <c r="I756" s="2">
        <v>666.25</v>
      </c>
      <c r="J756" s="100">
        <f t="shared" si="58"/>
        <v>3642866.84</v>
      </c>
      <c r="K756" s="2">
        <v>3297717.16</v>
      </c>
      <c r="L756" s="3">
        <f t="shared" si="59"/>
        <v>345149.6799999997</v>
      </c>
      <c r="M756" s="101">
        <f t="shared" si="60"/>
        <v>9.4746718768342272E-2</v>
      </c>
      <c r="O756" s="2">
        <v>295413.23</v>
      </c>
      <c r="P756" s="3">
        <f t="shared" si="62"/>
        <v>-3347453.61</v>
      </c>
    </row>
    <row r="757" spans="1:16" x14ac:dyDescent="0.35">
      <c r="A757" s="102">
        <v>83402</v>
      </c>
      <c r="B757" s="2">
        <v>1749066.1</v>
      </c>
      <c r="C757" s="99">
        <v>2757696.69</v>
      </c>
      <c r="D757" s="2">
        <v>29151.25</v>
      </c>
      <c r="E757" s="2">
        <v>194159.61</v>
      </c>
      <c r="F757" s="2">
        <v>332444.75</v>
      </c>
      <c r="G757" s="2">
        <v>3235.95</v>
      </c>
      <c r="H757" s="2">
        <v>45507.42</v>
      </c>
      <c r="I757" s="2">
        <v>655.76</v>
      </c>
      <c r="J757" s="100">
        <f t="shared" si="58"/>
        <v>3168691.82</v>
      </c>
      <c r="K757" s="2">
        <v>3912886.25</v>
      </c>
      <c r="L757" s="3">
        <f t="shared" si="59"/>
        <v>-744194.43000000017</v>
      </c>
      <c r="M757" s="101">
        <f t="shared" si="60"/>
        <v>-0.23485857012121811</v>
      </c>
      <c r="O757" s="2">
        <v>236994.12</v>
      </c>
      <c r="P757" t="s">
        <v>70</v>
      </c>
    </row>
    <row r="758" spans="1:16" x14ac:dyDescent="0.35">
      <c r="A758">
        <v>83501</v>
      </c>
      <c r="B758" s="2">
        <v>493185.7</v>
      </c>
      <c r="C758" s="99">
        <v>784840.89</v>
      </c>
      <c r="D758" s="2">
        <v>8219.68</v>
      </c>
      <c r="E758" s="2">
        <v>33621.15</v>
      </c>
      <c r="F758" s="2">
        <v>57452.160000000003</v>
      </c>
      <c r="G758" s="2">
        <v>560.34</v>
      </c>
      <c r="H758" s="2">
        <v>5164.96</v>
      </c>
      <c r="I758" s="2">
        <v>74.42</v>
      </c>
      <c r="J758" s="100">
        <f t="shared" si="58"/>
        <v>856312.45000000007</v>
      </c>
      <c r="K758" s="2">
        <v>710745</v>
      </c>
      <c r="L758" s="3">
        <f t="shared" si="59"/>
        <v>145567.45000000007</v>
      </c>
      <c r="M758" s="101">
        <f t="shared" si="60"/>
        <v>0.16999338267241129</v>
      </c>
      <c r="O758" s="2">
        <v>59670.38</v>
      </c>
      <c r="P758" s="3">
        <f>O758-J758</f>
        <v>-796642.07000000007</v>
      </c>
    </row>
    <row r="759" spans="1:16" x14ac:dyDescent="0.35">
      <c r="A759">
        <v>83601</v>
      </c>
      <c r="B759" s="2">
        <v>3069574.57</v>
      </c>
      <c r="C759" s="99">
        <v>4892515.8899999997</v>
      </c>
      <c r="D759" s="2">
        <v>51159.91</v>
      </c>
      <c r="E759" s="2">
        <v>229165.38</v>
      </c>
      <c r="F759" s="2">
        <v>392381.69</v>
      </c>
      <c r="G759" s="2">
        <v>3819.37</v>
      </c>
      <c r="H759" s="2">
        <v>180584.65</v>
      </c>
      <c r="I759" s="2">
        <v>2602.15</v>
      </c>
      <c r="J759" s="100">
        <f t="shared" si="58"/>
        <v>5523063.6600000011</v>
      </c>
      <c r="K759" s="2">
        <v>4846391.63</v>
      </c>
      <c r="L759" s="3">
        <f t="shared" si="59"/>
        <v>676672.03000000119</v>
      </c>
      <c r="M759" s="101">
        <f t="shared" si="60"/>
        <v>0.12251751412910585</v>
      </c>
      <c r="O759" s="2">
        <v>363271.84</v>
      </c>
      <c r="P759" s="3">
        <f>O759-J759</f>
        <v>-5159791.8200000012</v>
      </c>
    </row>
    <row r="760" spans="1:16" x14ac:dyDescent="0.35">
      <c r="A760">
        <v>83701</v>
      </c>
      <c r="B760" s="2">
        <v>5504631.0800000001</v>
      </c>
      <c r="C760" s="99">
        <v>8748562.6699999999</v>
      </c>
      <c r="D760" s="2">
        <v>91745.24</v>
      </c>
      <c r="E760" s="2">
        <v>195587.06</v>
      </c>
      <c r="F760" s="2">
        <v>334889.03000000003</v>
      </c>
      <c r="G760" s="2">
        <v>3260.05</v>
      </c>
      <c r="H760" s="2">
        <v>1039114.22</v>
      </c>
      <c r="I760" s="2">
        <v>14972.89</v>
      </c>
      <c r="J760" s="100">
        <f t="shared" si="58"/>
        <v>10232544.100000001</v>
      </c>
      <c r="K760" s="2">
        <v>9109748.4800000004</v>
      </c>
      <c r="L760" s="3">
        <f t="shared" si="59"/>
        <v>1122795.620000001</v>
      </c>
      <c r="M760" s="101">
        <f t="shared" si="60"/>
        <v>0.10972790432439973</v>
      </c>
      <c r="O760" s="2">
        <v>676584.61</v>
      </c>
      <c r="P760" s="3">
        <f>O760-J760</f>
        <v>-9555959.4900000021</v>
      </c>
    </row>
    <row r="761" spans="1:16" x14ac:dyDescent="0.35">
      <c r="A761" s="102">
        <v>83802</v>
      </c>
      <c r="B761" s="2">
        <v>247380.35</v>
      </c>
      <c r="C761" s="99">
        <v>423570.43</v>
      </c>
      <c r="D761" s="2">
        <v>4123.05</v>
      </c>
      <c r="E761" s="2">
        <v>44829</v>
      </c>
      <c r="F761" s="2">
        <v>76757.460000000006</v>
      </c>
      <c r="G761" s="2">
        <v>747.18</v>
      </c>
      <c r="H761" s="2">
        <v>6974.58</v>
      </c>
      <c r="I761" s="2">
        <v>100.51</v>
      </c>
      <c r="J761" s="100">
        <f t="shared" si="58"/>
        <v>512273.20999999996</v>
      </c>
      <c r="K761" s="2">
        <v>5980515.8500000006</v>
      </c>
      <c r="L761" s="3">
        <f t="shared" si="59"/>
        <v>-5468242.6400000006</v>
      </c>
      <c r="M761" s="101">
        <f t="shared" si="60"/>
        <v>-10.674465369758456</v>
      </c>
      <c r="O761" s="2">
        <v>0</v>
      </c>
      <c r="P761" t="s">
        <v>71</v>
      </c>
    </row>
    <row r="762" spans="1:16" x14ac:dyDescent="0.35">
      <c r="A762" s="102">
        <v>83805</v>
      </c>
      <c r="B762" s="2">
        <v>0</v>
      </c>
      <c r="C762" s="99">
        <v>0</v>
      </c>
      <c r="D762" s="2">
        <v>0</v>
      </c>
      <c r="E762" s="2">
        <v>143.33000000000001</v>
      </c>
      <c r="F762" s="2">
        <v>229.49</v>
      </c>
      <c r="G762" s="2">
        <v>2.39</v>
      </c>
      <c r="H762" s="2">
        <v>0</v>
      </c>
      <c r="I762" s="2">
        <v>0</v>
      </c>
      <c r="J762" s="100">
        <f t="shared" si="58"/>
        <v>231.88000000000002</v>
      </c>
      <c r="K762" s="2">
        <v>2460208.13</v>
      </c>
      <c r="L762" s="3">
        <f t="shared" si="59"/>
        <v>-2459976.25</v>
      </c>
      <c r="M762" s="101">
        <f t="shared" si="60"/>
        <v>-10608.833232706571</v>
      </c>
      <c r="O762" s="2">
        <v>0</v>
      </c>
      <c r="P762" t="s">
        <v>71</v>
      </c>
    </row>
    <row r="763" spans="1:16" x14ac:dyDescent="0.35">
      <c r="A763" s="102">
        <v>83806</v>
      </c>
      <c r="B763" s="2">
        <v>165163.37</v>
      </c>
      <c r="C763" s="99">
        <v>282795.82</v>
      </c>
      <c r="D763" s="2">
        <v>2752.75</v>
      </c>
      <c r="E763" s="2">
        <v>26810.46</v>
      </c>
      <c r="F763" s="2">
        <v>45902.93</v>
      </c>
      <c r="G763" s="2">
        <v>446.83</v>
      </c>
      <c r="H763" s="2">
        <v>6262.64</v>
      </c>
      <c r="I763" s="2">
        <v>90.23</v>
      </c>
      <c r="J763" s="100">
        <f t="shared" si="58"/>
        <v>338251.2</v>
      </c>
      <c r="K763" s="2">
        <v>3044451.3700000006</v>
      </c>
      <c r="L763" s="3">
        <f t="shared" si="59"/>
        <v>-2706200.1700000004</v>
      </c>
      <c r="M763" s="101">
        <f t="shared" si="60"/>
        <v>-8.0005633978534298</v>
      </c>
      <c r="O763" s="2">
        <v>0</v>
      </c>
      <c r="P763" t="s">
        <v>71</v>
      </c>
    </row>
    <row r="764" spans="1:16" x14ac:dyDescent="0.35">
      <c r="A764">
        <v>83810</v>
      </c>
      <c r="B764" s="2">
        <v>136528.18</v>
      </c>
      <c r="C764" s="99">
        <v>219788.98</v>
      </c>
      <c r="D764" s="2">
        <v>2300.2399999999998</v>
      </c>
      <c r="E764" s="2">
        <v>8423.7000000000007</v>
      </c>
      <c r="F764" s="2">
        <v>13851.69</v>
      </c>
      <c r="G764" s="2">
        <v>143</v>
      </c>
      <c r="H764" s="2">
        <v>5048.91</v>
      </c>
      <c r="I764" s="2">
        <v>72.760000000000005</v>
      </c>
      <c r="J764" s="100">
        <f t="shared" si="58"/>
        <v>241205.58000000002</v>
      </c>
      <c r="K764" s="2">
        <v>238509.83</v>
      </c>
      <c r="L764" s="3">
        <f t="shared" si="59"/>
        <v>2695.7500000000291</v>
      </c>
      <c r="M764" s="101">
        <f t="shared" si="60"/>
        <v>1.117615106582538E-2</v>
      </c>
      <c r="O764" s="2">
        <v>8570.8700000000008</v>
      </c>
      <c r="P764" s="3">
        <f>O764-J764</f>
        <v>-232634.71000000002</v>
      </c>
    </row>
    <row r="765" spans="1:16" x14ac:dyDescent="0.35">
      <c r="A765">
        <v>83811</v>
      </c>
      <c r="B765" s="2">
        <v>142555.23000000001</v>
      </c>
      <c r="C765" s="99">
        <v>239965.19</v>
      </c>
      <c r="D765" s="2">
        <v>0</v>
      </c>
      <c r="E765" s="2">
        <v>38296.97</v>
      </c>
      <c r="F765" s="2">
        <v>65572.77</v>
      </c>
      <c r="G765" s="2">
        <v>0</v>
      </c>
      <c r="H765" s="2">
        <v>0</v>
      </c>
      <c r="I765" s="2">
        <v>0</v>
      </c>
      <c r="J765" s="100">
        <f t="shared" si="58"/>
        <v>305537.96000000008</v>
      </c>
      <c r="K765" s="2">
        <v>268568.77</v>
      </c>
      <c r="L765" s="3">
        <f t="shared" si="59"/>
        <v>36969.190000000061</v>
      </c>
      <c r="M765" s="101">
        <f t="shared" si="60"/>
        <v>0.12099704403341585</v>
      </c>
      <c r="O765" s="2">
        <v>4122.1099999999997</v>
      </c>
      <c r="P765" s="3">
        <f>O765-J765</f>
        <v>-301415.85000000009</v>
      </c>
    </row>
    <row r="766" spans="1:16" x14ac:dyDescent="0.35">
      <c r="A766" s="102">
        <v>83812</v>
      </c>
      <c r="B766" s="2">
        <v>5875658.1900000004</v>
      </c>
      <c r="C766" s="99">
        <v>9208225.8100000005</v>
      </c>
      <c r="D766" s="2">
        <v>97928.03</v>
      </c>
      <c r="E766" s="2">
        <v>1063064.07</v>
      </c>
      <c r="F766" s="2">
        <v>1820194.52</v>
      </c>
      <c r="G766" s="2">
        <v>17717.63</v>
      </c>
      <c r="H766" s="2">
        <v>234835.73</v>
      </c>
      <c r="I766" s="2">
        <v>3383.82</v>
      </c>
      <c r="J766" s="100">
        <f t="shared" si="58"/>
        <v>11382285.540000001</v>
      </c>
      <c r="K766" s="2">
        <v>0</v>
      </c>
      <c r="L766" s="3">
        <f t="shared" si="59"/>
        <v>11382285.540000001</v>
      </c>
      <c r="M766" s="101">
        <f t="shared" si="60"/>
        <v>1</v>
      </c>
      <c r="O766" s="2">
        <v>852211.41</v>
      </c>
      <c r="P766" t="s">
        <v>72</v>
      </c>
    </row>
    <row r="767" spans="1:16" x14ac:dyDescent="0.35">
      <c r="A767">
        <v>83901</v>
      </c>
      <c r="B767" s="2">
        <v>7014465.0999999996</v>
      </c>
      <c r="C767" s="99">
        <v>11200398.67</v>
      </c>
      <c r="D767" s="2">
        <v>116905.94</v>
      </c>
      <c r="E767" s="2">
        <v>246280.64</v>
      </c>
      <c r="F767" s="2">
        <v>421687.6</v>
      </c>
      <c r="G767" s="2">
        <v>4104.57</v>
      </c>
      <c r="H767" s="2">
        <v>787884.66</v>
      </c>
      <c r="I767" s="2">
        <v>11357.17</v>
      </c>
      <c r="J767" s="100">
        <f t="shared" si="58"/>
        <v>12542338.609999999</v>
      </c>
      <c r="K767" s="2">
        <v>10959501.830000002</v>
      </c>
      <c r="L767" s="3">
        <f t="shared" si="59"/>
        <v>1582836.7799999975</v>
      </c>
      <c r="M767" s="101">
        <f t="shared" si="60"/>
        <v>0.12619949350896989</v>
      </c>
      <c r="O767" s="2">
        <v>810237.63</v>
      </c>
      <c r="P767" s="3">
        <f t="shared" ref="P767:P772" si="63">O767-J767</f>
        <v>-11732100.979999999</v>
      </c>
    </row>
    <row r="768" spans="1:16" x14ac:dyDescent="0.35">
      <c r="A768">
        <v>84002</v>
      </c>
      <c r="B768" s="2">
        <v>14963032.93</v>
      </c>
      <c r="C768" s="99">
        <v>23643760.609999999</v>
      </c>
      <c r="D768" s="2">
        <v>249381.19</v>
      </c>
      <c r="E768" s="2">
        <v>1167007.6000000001</v>
      </c>
      <c r="F768" s="2">
        <v>1998185.97</v>
      </c>
      <c r="G768" s="2">
        <v>19450.96</v>
      </c>
      <c r="H768" s="2">
        <v>1797533.09</v>
      </c>
      <c r="I768" s="2">
        <v>25926.46</v>
      </c>
      <c r="J768" s="100">
        <f t="shared" si="58"/>
        <v>27734238.280000001</v>
      </c>
      <c r="K768" s="2">
        <v>25885678.939999998</v>
      </c>
      <c r="L768" s="3">
        <f t="shared" si="59"/>
        <v>1848559.3400000036</v>
      </c>
      <c r="M768" s="101">
        <f t="shared" si="60"/>
        <v>6.6652609000372495E-2</v>
      </c>
      <c r="O768" s="2">
        <v>1976873.02</v>
      </c>
      <c r="P768" s="3">
        <f t="shared" si="63"/>
        <v>-25757365.260000002</v>
      </c>
    </row>
    <row r="769" spans="1:16" x14ac:dyDescent="0.35">
      <c r="A769">
        <v>84003</v>
      </c>
      <c r="B769" s="2">
        <v>13694021.82</v>
      </c>
      <c r="C769" s="99">
        <v>21661800.489999998</v>
      </c>
      <c r="D769" s="2">
        <v>228229.93</v>
      </c>
      <c r="E769" s="2">
        <v>701659.36</v>
      </c>
      <c r="F769" s="2">
        <v>1193877.44</v>
      </c>
      <c r="G769" s="2">
        <v>11694.36</v>
      </c>
      <c r="H769" s="2">
        <v>2956456.95</v>
      </c>
      <c r="I769" s="2">
        <v>42623.68</v>
      </c>
      <c r="J769" s="100">
        <f t="shared" si="58"/>
        <v>26094682.849999998</v>
      </c>
      <c r="K769" s="2">
        <v>23247748.629999999</v>
      </c>
      <c r="L769" s="3">
        <f t="shared" si="59"/>
        <v>2846934.2199999988</v>
      </c>
      <c r="M769" s="101">
        <f t="shared" si="60"/>
        <v>0.10910016559178067</v>
      </c>
      <c r="O769" s="2">
        <v>1784733.89</v>
      </c>
      <c r="P769" s="3">
        <f t="shared" si="63"/>
        <v>-24309948.959999997</v>
      </c>
    </row>
    <row r="770" spans="1:16" x14ac:dyDescent="0.35">
      <c r="A770">
        <v>84004</v>
      </c>
      <c r="B770" s="2">
        <v>60998.1</v>
      </c>
      <c r="C770" s="99">
        <v>96155.51</v>
      </c>
      <c r="D770" s="2">
        <v>1016.56</v>
      </c>
      <c r="E770" s="2">
        <v>6265.22</v>
      </c>
      <c r="F770" s="2">
        <v>10727.55</v>
      </c>
      <c r="G770" s="2">
        <v>104.42</v>
      </c>
      <c r="H770" s="2">
        <v>4676.84</v>
      </c>
      <c r="I770" s="2">
        <v>67.39</v>
      </c>
      <c r="J770" s="100">
        <f t="shared" si="58"/>
        <v>112748.26999999999</v>
      </c>
      <c r="K770" s="2">
        <v>72624.459999999992</v>
      </c>
      <c r="L770" s="3">
        <f t="shared" si="59"/>
        <v>40123.81</v>
      </c>
      <c r="M770" s="101">
        <f t="shared" si="60"/>
        <v>0.35587073752883303</v>
      </c>
      <c r="O770" s="2">
        <v>8286.2099999999991</v>
      </c>
      <c r="P770" s="3">
        <f t="shared" si="63"/>
        <v>-104462.06</v>
      </c>
    </row>
    <row r="771" spans="1:16" x14ac:dyDescent="0.35">
      <c r="A771">
        <v>84005</v>
      </c>
      <c r="B771" s="2">
        <v>127666.93</v>
      </c>
      <c r="C771" s="99">
        <v>201416.78</v>
      </c>
      <c r="D771" s="2">
        <v>2127.81</v>
      </c>
      <c r="E771" s="2">
        <v>0</v>
      </c>
      <c r="F771" s="2">
        <v>0</v>
      </c>
      <c r="G771" s="2">
        <v>0</v>
      </c>
      <c r="H771" s="2">
        <v>26482.58</v>
      </c>
      <c r="I771" s="2">
        <v>381.59</v>
      </c>
      <c r="J771" s="100">
        <f t="shared" ref="J771:J827" si="64">SUM(C771:I771)-E771</f>
        <v>230408.75999999998</v>
      </c>
      <c r="K771" s="2">
        <v>224374.22999999998</v>
      </c>
      <c r="L771" s="3">
        <f t="shared" ref="L771:L827" si="65">J771-K771</f>
        <v>6034.5299999999988</v>
      </c>
      <c r="M771" s="101">
        <f t="shared" si="60"/>
        <v>2.6190540672151524E-2</v>
      </c>
      <c r="O771" s="2">
        <v>17177.23</v>
      </c>
      <c r="P771" s="3">
        <f t="shared" si="63"/>
        <v>-213231.52999999997</v>
      </c>
    </row>
    <row r="772" spans="1:16" x14ac:dyDescent="0.35">
      <c r="A772">
        <v>84006</v>
      </c>
      <c r="B772" s="2">
        <v>530941.35</v>
      </c>
      <c r="C772" s="99">
        <v>845373.54</v>
      </c>
      <c r="D772" s="2">
        <v>0</v>
      </c>
      <c r="E772" s="2">
        <v>62086.58</v>
      </c>
      <c r="F772" s="2">
        <v>106305.99</v>
      </c>
      <c r="G772" s="2">
        <v>0</v>
      </c>
      <c r="H772" s="2">
        <v>94967.51</v>
      </c>
      <c r="I772" s="2">
        <v>0</v>
      </c>
      <c r="J772" s="100">
        <f t="shared" si="64"/>
        <v>1046647.0399999999</v>
      </c>
      <c r="K772" s="2">
        <v>938754.57000000007</v>
      </c>
      <c r="L772" s="3">
        <f t="shared" si="65"/>
        <v>107892.46999999986</v>
      </c>
      <c r="M772" s="101">
        <f t="shared" si="60"/>
        <v>0.10308391069447811</v>
      </c>
      <c r="O772" s="2">
        <v>63725.49</v>
      </c>
      <c r="P772" s="3">
        <f t="shared" si="63"/>
        <v>-982921.54999999993</v>
      </c>
    </row>
    <row r="773" spans="1:16" x14ac:dyDescent="0.35">
      <c r="A773" s="102">
        <v>84008</v>
      </c>
      <c r="B773" s="2">
        <v>0</v>
      </c>
      <c r="C773" s="99">
        <v>0</v>
      </c>
      <c r="D773" s="2">
        <v>0</v>
      </c>
      <c r="E773" s="2">
        <v>0</v>
      </c>
      <c r="F773" s="2">
        <v>0</v>
      </c>
      <c r="G773" s="2">
        <v>0</v>
      </c>
      <c r="H773" s="2">
        <v>0</v>
      </c>
      <c r="I773" s="2">
        <v>0</v>
      </c>
      <c r="J773" s="100">
        <f t="shared" si="64"/>
        <v>0</v>
      </c>
      <c r="K773" s="2">
        <v>0</v>
      </c>
      <c r="L773" s="3">
        <f t="shared" si="65"/>
        <v>0</v>
      </c>
      <c r="M773" s="101">
        <f t="shared" si="60"/>
        <v>1</v>
      </c>
      <c r="O773" s="2">
        <v>6213.04</v>
      </c>
      <c r="P773" s="3" t="s">
        <v>65</v>
      </c>
    </row>
    <row r="774" spans="1:16" x14ac:dyDescent="0.35">
      <c r="A774">
        <v>84009</v>
      </c>
      <c r="B774" s="2">
        <v>43320.9</v>
      </c>
      <c r="C774" s="99">
        <v>59129.22</v>
      </c>
      <c r="D774" s="2">
        <v>722.07</v>
      </c>
      <c r="E774" s="2">
        <v>586.55999999999995</v>
      </c>
      <c r="F774" s="2">
        <v>1004.3</v>
      </c>
      <c r="G774" s="2">
        <v>9.7799999999999994</v>
      </c>
      <c r="H774" s="2">
        <v>13436.89</v>
      </c>
      <c r="I774" s="2">
        <v>193.61</v>
      </c>
      <c r="J774" s="100">
        <f t="shared" si="64"/>
        <v>74495.87000000001</v>
      </c>
      <c r="K774" s="2">
        <v>96661.400000000009</v>
      </c>
      <c r="L774" s="3">
        <f t="shared" si="65"/>
        <v>-22165.53</v>
      </c>
      <c r="M774" s="101">
        <f t="shared" ref="M774:M827" si="66">IF(J774=0,1,L774/J774)</f>
        <v>-0.29754038713823994</v>
      </c>
      <c r="O774" s="2">
        <v>15045.88</v>
      </c>
      <c r="P774" s="3">
        <f>O774-J774</f>
        <v>-59449.990000000013</v>
      </c>
    </row>
    <row r="775" spans="1:16" x14ac:dyDescent="0.35">
      <c r="A775">
        <v>84010</v>
      </c>
      <c r="B775" s="2">
        <v>36344.160000000003</v>
      </c>
      <c r="C775" s="99">
        <v>59323.49</v>
      </c>
      <c r="D775" s="2">
        <v>605.75</v>
      </c>
      <c r="E775" s="2">
        <v>6729.08</v>
      </c>
      <c r="F775" s="2">
        <v>11521.68</v>
      </c>
      <c r="G775" s="2">
        <v>112.15</v>
      </c>
      <c r="H775" s="2">
        <v>0</v>
      </c>
      <c r="I775" s="2">
        <v>0</v>
      </c>
      <c r="J775" s="100">
        <f t="shared" si="64"/>
        <v>71563.069999999992</v>
      </c>
      <c r="K775" s="2">
        <v>59495.24</v>
      </c>
      <c r="L775" s="3">
        <f t="shared" si="65"/>
        <v>12067.829999999994</v>
      </c>
      <c r="M775" s="101">
        <f t="shared" si="66"/>
        <v>0.16863208914877459</v>
      </c>
      <c r="O775" s="2">
        <v>2905.97</v>
      </c>
      <c r="P775" s="3">
        <f>O775-J775</f>
        <v>-68657.099999999991</v>
      </c>
    </row>
    <row r="776" spans="1:16" x14ac:dyDescent="0.35">
      <c r="A776">
        <v>84011</v>
      </c>
      <c r="B776" s="2">
        <v>51313.8</v>
      </c>
      <c r="C776" s="99">
        <v>79770.41</v>
      </c>
      <c r="D776" s="2">
        <v>855.23</v>
      </c>
      <c r="E776" s="2">
        <v>0</v>
      </c>
      <c r="F776" s="2">
        <v>0</v>
      </c>
      <c r="G776" s="2">
        <v>0</v>
      </c>
      <c r="H776" s="2">
        <v>0</v>
      </c>
      <c r="I776" s="2">
        <v>0</v>
      </c>
      <c r="J776" s="100">
        <f t="shared" si="64"/>
        <v>80625.64</v>
      </c>
      <c r="K776" s="2">
        <v>79430.790000000008</v>
      </c>
      <c r="L776" s="3">
        <f t="shared" si="65"/>
        <v>1194.8499999999913</v>
      </c>
      <c r="M776" s="101">
        <f t="shared" si="66"/>
        <v>1.4819727322474479E-2</v>
      </c>
      <c r="O776" s="2">
        <v>8090.27</v>
      </c>
      <c r="P776" s="3">
        <f>O776-J776</f>
        <v>-72535.37</v>
      </c>
    </row>
    <row r="777" spans="1:16" x14ac:dyDescent="0.35">
      <c r="A777" s="102">
        <v>84012</v>
      </c>
      <c r="J777" s="100">
        <f t="shared" si="64"/>
        <v>0</v>
      </c>
      <c r="K777" s="2">
        <v>4605.7400000000007</v>
      </c>
      <c r="L777" s="3">
        <f t="shared" si="65"/>
        <v>-4605.7400000000007</v>
      </c>
      <c r="M777" s="101">
        <f t="shared" si="66"/>
        <v>1</v>
      </c>
      <c r="O777" s="2">
        <v>0</v>
      </c>
      <c r="P777" t="s">
        <v>76</v>
      </c>
    </row>
    <row r="778" spans="1:16" x14ac:dyDescent="0.35">
      <c r="A778">
        <v>84101</v>
      </c>
      <c r="B778" s="2">
        <v>1086485.02</v>
      </c>
      <c r="C778" s="99">
        <v>1732002.43</v>
      </c>
      <c r="D778" s="2">
        <v>18108.13</v>
      </c>
      <c r="E778" s="2">
        <v>56518.65</v>
      </c>
      <c r="F778" s="2">
        <v>96772.42</v>
      </c>
      <c r="G778" s="2">
        <v>942.07</v>
      </c>
      <c r="H778" s="2">
        <v>95043.98</v>
      </c>
      <c r="I778" s="2">
        <v>1370.53</v>
      </c>
      <c r="J778" s="100">
        <f t="shared" si="64"/>
        <v>1944239.5599999998</v>
      </c>
      <c r="K778" s="2">
        <v>1701614.6400000001</v>
      </c>
      <c r="L778" s="3">
        <f t="shared" si="65"/>
        <v>242624.91999999969</v>
      </c>
      <c r="M778" s="101">
        <f t="shared" si="66"/>
        <v>0.12479167947801643</v>
      </c>
      <c r="O778" s="2">
        <v>129505.05</v>
      </c>
      <c r="P778" s="3">
        <f t="shared" ref="P778:P791" si="67">O778-J778</f>
        <v>-1814734.5099999998</v>
      </c>
    </row>
    <row r="779" spans="1:16" x14ac:dyDescent="0.35">
      <c r="A779">
        <v>84203</v>
      </c>
      <c r="B779" s="2">
        <v>4564906.18</v>
      </c>
      <c r="C779" s="99">
        <v>7241182.7400000002</v>
      </c>
      <c r="D779" s="2">
        <v>76082.039999999994</v>
      </c>
      <c r="E779" s="2">
        <v>446120.13</v>
      </c>
      <c r="F779" s="2">
        <v>763852.72</v>
      </c>
      <c r="G779" s="2">
        <v>7435.39</v>
      </c>
      <c r="H779" s="2">
        <v>667103.11</v>
      </c>
      <c r="I779" s="2">
        <v>9612.4599999999991</v>
      </c>
      <c r="J779" s="100">
        <f t="shared" si="64"/>
        <v>8765268.4600000009</v>
      </c>
      <c r="K779" s="2">
        <v>7899326.4399999995</v>
      </c>
      <c r="L779" s="3">
        <f t="shared" si="65"/>
        <v>865942.02000000142</v>
      </c>
      <c r="M779" s="101">
        <f t="shared" si="66"/>
        <v>9.879241279964189E-2</v>
      </c>
      <c r="O779" s="2">
        <v>574938.18999999994</v>
      </c>
      <c r="P779" s="3">
        <f t="shared" si="67"/>
        <v>-8190330.2700000014</v>
      </c>
    </row>
    <row r="780" spans="1:16" x14ac:dyDescent="0.35">
      <c r="A780">
        <v>84207</v>
      </c>
      <c r="B780" s="2">
        <v>5054801.62</v>
      </c>
      <c r="C780" s="99">
        <v>8018498.1399999997</v>
      </c>
      <c r="D780" s="2">
        <v>84247.29</v>
      </c>
      <c r="E780" s="2">
        <v>505291.94</v>
      </c>
      <c r="F780" s="2">
        <v>865171.93</v>
      </c>
      <c r="G780" s="2">
        <v>8421.91</v>
      </c>
      <c r="H780" s="2">
        <v>1233926.25</v>
      </c>
      <c r="I780" s="2">
        <v>17779.97</v>
      </c>
      <c r="J780" s="100">
        <f t="shared" si="64"/>
        <v>10228045.49</v>
      </c>
      <c r="K780" s="2">
        <v>8966272.5199999977</v>
      </c>
      <c r="L780" s="3">
        <f t="shared" si="65"/>
        <v>1261772.9700000025</v>
      </c>
      <c r="M780" s="101">
        <f t="shared" si="66"/>
        <v>0.12336403580074443</v>
      </c>
      <c r="O780" s="2">
        <v>636438.43000000005</v>
      </c>
      <c r="P780" s="3">
        <f t="shared" si="67"/>
        <v>-9591607.0600000005</v>
      </c>
    </row>
    <row r="781" spans="1:16" x14ac:dyDescent="0.35">
      <c r="A781">
        <v>84208</v>
      </c>
      <c r="B781" s="2">
        <v>1179786.28</v>
      </c>
      <c r="C781" s="99">
        <v>1874238.21</v>
      </c>
      <c r="D781" s="2">
        <v>19663.2</v>
      </c>
      <c r="E781" s="2">
        <v>86967.39</v>
      </c>
      <c r="F781" s="2">
        <v>148907.43</v>
      </c>
      <c r="G781" s="2">
        <v>1449.51</v>
      </c>
      <c r="H781" s="2">
        <v>243722.02</v>
      </c>
      <c r="I781" s="2">
        <v>3511.88</v>
      </c>
      <c r="J781" s="100">
        <f t="shared" si="64"/>
        <v>2291492.2499999995</v>
      </c>
      <c r="K781" s="2">
        <v>2004907.7999999996</v>
      </c>
      <c r="L781" s="3">
        <f t="shared" si="65"/>
        <v>286584.44999999995</v>
      </c>
      <c r="M781" s="101">
        <f t="shared" si="66"/>
        <v>0.12506455127657534</v>
      </c>
      <c r="O781" s="2">
        <v>145816.1</v>
      </c>
      <c r="P781" s="3">
        <f t="shared" si="67"/>
        <v>-2145676.1499999994</v>
      </c>
    </row>
    <row r="782" spans="1:16" x14ac:dyDescent="0.35">
      <c r="A782">
        <v>84209</v>
      </c>
      <c r="B782" s="2">
        <v>3758810.04</v>
      </c>
      <c r="C782" s="99">
        <v>5975745.6500000004</v>
      </c>
      <c r="D782" s="2">
        <v>62647.29</v>
      </c>
      <c r="E782" s="2">
        <v>223881.26</v>
      </c>
      <c r="F782" s="2">
        <v>383333.97</v>
      </c>
      <c r="G782" s="2">
        <v>3731.52</v>
      </c>
      <c r="H782" s="2">
        <v>1197046.93</v>
      </c>
      <c r="I782" s="2">
        <v>17248.55</v>
      </c>
      <c r="J782" s="100">
        <f t="shared" si="64"/>
        <v>7639753.9099999992</v>
      </c>
      <c r="K782" s="2">
        <v>6471764.8299999991</v>
      </c>
      <c r="L782" s="3">
        <f t="shared" si="65"/>
        <v>1167989.08</v>
      </c>
      <c r="M782" s="101">
        <f t="shared" si="66"/>
        <v>0.15288307630840955</v>
      </c>
      <c r="O782" s="2">
        <v>460111.32</v>
      </c>
      <c r="P782" s="3">
        <f t="shared" si="67"/>
        <v>-7179642.5899999989</v>
      </c>
    </row>
    <row r="783" spans="1:16" x14ac:dyDescent="0.35">
      <c r="A783">
        <v>84210</v>
      </c>
      <c r="B783" s="2">
        <v>1616835.36</v>
      </c>
      <c r="C783" s="99">
        <v>2559729.96</v>
      </c>
      <c r="D783" s="2">
        <v>26947.52</v>
      </c>
      <c r="E783" s="2">
        <v>125755.85</v>
      </c>
      <c r="F783" s="2">
        <v>215321.59</v>
      </c>
      <c r="G783" s="2">
        <v>2095.96</v>
      </c>
      <c r="H783" s="2">
        <v>83177.399999999994</v>
      </c>
      <c r="I783" s="2">
        <v>1198.53</v>
      </c>
      <c r="J783" s="100">
        <f t="shared" si="64"/>
        <v>2888470.9599999995</v>
      </c>
      <c r="K783" s="2">
        <v>2804535.61</v>
      </c>
      <c r="L783" s="3">
        <f t="shared" si="65"/>
        <v>83935.349999999627</v>
      </c>
      <c r="M783" s="101">
        <f t="shared" si="66"/>
        <v>2.9058748092797043E-2</v>
      </c>
      <c r="O783" s="2">
        <v>208648.92</v>
      </c>
      <c r="P783" s="3">
        <f t="shared" si="67"/>
        <v>-2679822.0399999996</v>
      </c>
    </row>
    <row r="784" spans="1:16" x14ac:dyDescent="0.35">
      <c r="A784">
        <v>84211</v>
      </c>
      <c r="B784" s="2">
        <v>2297880.35</v>
      </c>
      <c r="C784" s="99">
        <v>3648119.3</v>
      </c>
      <c r="D784" s="2">
        <v>38285.760000000002</v>
      </c>
      <c r="E784" s="2">
        <v>29773.23</v>
      </c>
      <c r="F784" s="2">
        <v>50978.52</v>
      </c>
      <c r="G784" s="2">
        <v>496.3</v>
      </c>
      <c r="H784" s="2">
        <v>209804.89</v>
      </c>
      <c r="I784" s="2">
        <v>3023.16</v>
      </c>
      <c r="J784" s="100">
        <f t="shared" si="64"/>
        <v>3950707.9299999997</v>
      </c>
      <c r="K784" s="2">
        <v>3825733.47</v>
      </c>
      <c r="L784" s="3">
        <f t="shared" si="65"/>
        <v>124974.4599999995</v>
      </c>
      <c r="M784" s="101">
        <f t="shared" si="66"/>
        <v>3.1633434365268179E-2</v>
      </c>
      <c r="O784" s="2">
        <v>285075.25</v>
      </c>
      <c r="P784" s="3">
        <f t="shared" si="67"/>
        <v>-3665632.6799999997</v>
      </c>
    </row>
    <row r="785" spans="1:16" x14ac:dyDescent="0.35">
      <c r="A785">
        <v>84212</v>
      </c>
      <c r="B785" s="2">
        <v>4444408.96</v>
      </c>
      <c r="C785" s="99">
        <v>7101295.7800000003</v>
      </c>
      <c r="D785" s="2">
        <v>74073.31</v>
      </c>
      <c r="E785" s="2">
        <v>274758.90999999997</v>
      </c>
      <c r="F785" s="2">
        <v>470448.08</v>
      </c>
      <c r="G785" s="2">
        <v>4579.37</v>
      </c>
      <c r="H785" s="2">
        <v>451730.88</v>
      </c>
      <c r="I785" s="2">
        <v>6509.29</v>
      </c>
      <c r="J785" s="100">
        <f t="shared" si="64"/>
        <v>8108636.71</v>
      </c>
      <c r="K785" s="2">
        <v>7175934.3600000003</v>
      </c>
      <c r="L785" s="3">
        <f t="shared" si="65"/>
        <v>932702.34999999963</v>
      </c>
      <c r="M785" s="101">
        <f t="shared" si="66"/>
        <v>0.11502579081508754</v>
      </c>
      <c r="O785" s="2">
        <v>508515.23</v>
      </c>
      <c r="P785" s="3">
        <f t="shared" si="67"/>
        <v>-7600121.4800000004</v>
      </c>
    </row>
    <row r="786" spans="1:16" x14ac:dyDescent="0.35">
      <c r="A786">
        <v>84213</v>
      </c>
      <c r="B786" s="2">
        <v>233245.96</v>
      </c>
      <c r="C786" s="99">
        <v>373759.11</v>
      </c>
      <c r="D786" s="2">
        <v>3887.38</v>
      </c>
      <c r="E786" s="2">
        <v>25273.87</v>
      </c>
      <c r="F786" s="2">
        <v>43274.57</v>
      </c>
      <c r="G786" s="2">
        <v>421.25</v>
      </c>
      <c r="H786" s="2">
        <v>11726.65</v>
      </c>
      <c r="I786" s="2">
        <v>168.97</v>
      </c>
      <c r="J786" s="100">
        <f t="shared" si="64"/>
        <v>433237.93</v>
      </c>
      <c r="K786" s="2">
        <v>342645.99</v>
      </c>
      <c r="L786" s="3">
        <f t="shared" si="65"/>
        <v>90591.94</v>
      </c>
      <c r="M786" s="101">
        <f t="shared" si="66"/>
        <v>0.20910435981447886</v>
      </c>
      <c r="O786" s="2">
        <v>25609.73</v>
      </c>
      <c r="P786" s="3">
        <f t="shared" si="67"/>
        <v>-407628.2</v>
      </c>
    </row>
    <row r="787" spans="1:16" x14ac:dyDescent="0.35">
      <c r="A787">
        <v>84214</v>
      </c>
      <c r="B787" s="2">
        <v>136714.98000000001</v>
      </c>
      <c r="C787" s="99">
        <v>217053.31</v>
      </c>
      <c r="D787" s="2">
        <v>2278.5100000000002</v>
      </c>
      <c r="E787" s="2">
        <v>6127.18</v>
      </c>
      <c r="F787" s="2">
        <v>10491.14</v>
      </c>
      <c r="G787" s="2">
        <v>102.11</v>
      </c>
      <c r="H787" s="2">
        <v>23934.04</v>
      </c>
      <c r="I787" s="2">
        <v>344.86</v>
      </c>
      <c r="J787" s="100">
        <f t="shared" si="64"/>
        <v>254203.97</v>
      </c>
      <c r="K787" s="2">
        <v>223802.13</v>
      </c>
      <c r="L787" s="3">
        <f t="shared" si="65"/>
        <v>30401.839999999997</v>
      </c>
      <c r="M787" s="101">
        <f t="shared" si="66"/>
        <v>0.11959624391389323</v>
      </c>
      <c r="O787" s="2">
        <v>17033.43</v>
      </c>
      <c r="P787" s="3">
        <f t="shared" si="67"/>
        <v>-237170.54</v>
      </c>
    </row>
    <row r="788" spans="1:16" x14ac:dyDescent="0.35">
      <c r="A788">
        <v>84215</v>
      </c>
      <c r="B788" s="2">
        <v>365666.94</v>
      </c>
      <c r="C788" s="99">
        <v>600941.84</v>
      </c>
      <c r="D788" s="2">
        <v>6094.94</v>
      </c>
      <c r="E788" s="2">
        <v>18622.5</v>
      </c>
      <c r="F788" s="2">
        <v>31885.84</v>
      </c>
      <c r="G788" s="2">
        <v>310.37</v>
      </c>
      <c r="H788" s="2">
        <v>123440.08</v>
      </c>
      <c r="I788" s="2">
        <v>1778.91</v>
      </c>
      <c r="J788" s="100">
        <f t="shared" si="64"/>
        <v>764451.97999999986</v>
      </c>
      <c r="K788" s="2">
        <v>642626.51</v>
      </c>
      <c r="L788" s="3">
        <f t="shared" si="65"/>
        <v>121825.46999999986</v>
      </c>
      <c r="M788" s="101">
        <f t="shared" si="66"/>
        <v>0.15936314273134577</v>
      </c>
      <c r="O788" s="2">
        <v>25160.95</v>
      </c>
      <c r="P788" s="3">
        <f t="shared" si="67"/>
        <v>-739291.02999999991</v>
      </c>
    </row>
    <row r="789" spans="1:16" x14ac:dyDescent="0.35">
      <c r="A789">
        <v>84301</v>
      </c>
      <c r="B789" s="2">
        <v>7763579.7000000002</v>
      </c>
      <c r="C789" s="99">
        <v>12324144.050000001</v>
      </c>
      <c r="D789" s="2">
        <v>129394.15</v>
      </c>
      <c r="E789" s="2">
        <v>528911.27</v>
      </c>
      <c r="F789" s="2">
        <v>905611.09</v>
      </c>
      <c r="G789" s="2">
        <v>8815.18</v>
      </c>
      <c r="H789" s="2">
        <v>143494.43</v>
      </c>
      <c r="I789" s="2">
        <v>2067.63</v>
      </c>
      <c r="J789" s="100">
        <f t="shared" si="64"/>
        <v>13513526.530000001</v>
      </c>
      <c r="K789" s="2">
        <v>12734521.499999998</v>
      </c>
      <c r="L789" s="3">
        <f t="shared" si="65"/>
        <v>779005.03000000305</v>
      </c>
      <c r="M789" s="101">
        <f t="shared" si="66"/>
        <v>5.7646316693915053E-2</v>
      </c>
      <c r="O789" s="2">
        <v>968825.37</v>
      </c>
      <c r="P789" s="3">
        <f t="shared" si="67"/>
        <v>-12544701.160000002</v>
      </c>
    </row>
    <row r="790" spans="1:16" x14ac:dyDescent="0.35">
      <c r="A790">
        <v>84401</v>
      </c>
      <c r="B790" s="2">
        <v>1719692.98</v>
      </c>
      <c r="C790" s="99">
        <v>2746740.8</v>
      </c>
      <c r="D790" s="2">
        <v>28661.69</v>
      </c>
      <c r="E790" s="2">
        <v>75259.600000000006</v>
      </c>
      <c r="F790" s="2">
        <v>128860.22</v>
      </c>
      <c r="G790" s="2">
        <v>1254.45</v>
      </c>
      <c r="H790" s="2">
        <v>66522.77</v>
      </c>
      <c r="I790" s="2">
        <v>958.59</v>
      </c>
      <c r="J790" s="100">
        <f t="shared" si="64"/>
        <v>2972998.52</v>
      </c>
      <c r="K790" s="2">
        <v>2813215.62</v>
      </c>
      <c r="L790" s="3">
        <f t="shared" si="65"/>
        <v>159782.89999999991</v>
      </c>
      <c r="M790" s="101">
        <f t="shared" si="66"/>
        <v>5.3744695439673446E-2</v>
      </c>
      <c r="O790" s="2">
        <v>208100.16</v>
      </c>
      <c r="P790" s="3">
        <f t="shared" si="67"/>
        <v>-2764898.36</v>
      </c>
    </row>
    <row r="791" spans="1:16" x14ac:dyDescent="0.35">
      <c r="A791">
        <v>84501</v>
      </c>
      <c r="B791" s="2">
        <v>1609991.96</v>
      </c>
      <c r="C791" s="99">
        <v>2522244.85</v>
      </c>
      <c r="D791" s="2">
        <v>26817.35</v>
      </c>
      <c r="E791" s="2">
        <v>139069.53</v>
      </c>
      <c r="F791" s="2">
        <v>238117.47</v>
      </c>
      <c r="G791" s="2">
        <v>2317.96</v>
      </c>
      <c r="H791" s="2">
        <v>33262.93</v>
      </c>
      <c r="I791" s="2">
        <v>479.29</v>
      </c>
      <c r="J791" s="100">
        <f t="shared" si="64"/>
        <v>2823239.8500000006</v>
      </c>
      <c r="K791" s="2">
        <v>2705525.72</v>
      </c>
      <c r="L791" s="3">
        <f t="shared" si="65"/>
        <v>117714.13000000035</v>
      </c>
      <c r="M791" s="101">
        <f t="shared" si="66"/>
        <v>4.1694696963136282E-2</v>
      </c>
      <c r="O791" s="2">
        <v>232786.73</v>
      </c>
      <c r="P791" s="3">
        <f t="shared" si="67"/>
        <v>-2590453.1200000006</v>
      </c>
    </row>
    <row r="792" spans="1:16" x14ac:dyDescent="0.35">
      <c r="A792" s="102">
        <v>84506</v>
      </c>
      <c r="B792" s="2">
        <v>0</v>
      </c>
      <c r="C792" s="99">
        <v>0</v>
      </c>
      <c r="D792" s="2">
        <v>0</v>
      </c>
      <c r="E792" s="2">
        <v>0</v>
      </c>
      <c r="F792" s="2">
        <v>0</v>
      </c>
      <c r="G792" s="2">
        <v>0</v>
      </c>
      <c r="H792" s="2">
        <v>0</v>
      </c>
      <c r="I792" s="2">
        <v>0</v>
      </c>
      <c r="J792" s="100">
        <f t="shared" si="64"/>
        <v>0</v>
      </c>
      <c r="K792" s="2">
        <v>19465.249999999996</v>
      </c>
      <c r="L792" s="3">
        <f t="shared" si="65"/>
        <v>-19465.249999999996</v>
      </c>
      <c r="M792" s="101">
        <f t="shared" si="66"/>
        <v>1</v>
      </c>
      <c r="O792" s="2">
        <v>13508.78</v>
      </c>
      <c r="P792" s="3" t="s">
        <v>66</v>
      </c>
    </row>
    <row r="793" spans="1:16" x14ac:dyDescent="0.35">
      <c r="A793">
        <v>84601</v>
      </c>
      <c r="B793" s="2">
        <v>4327029.13</v>
      </c>
      <c r="C793" s="99">
        <v>6936116.8300000001</v>
      </c>
      <c r="D793" s="2">
        <v>72110.28</v>
      </c>
      <c r="E793" s="2">
        <v>163199.57999999999</v>
      </c>
      <c r="F793" s="2">
        <v>279432.76</v>
      </c>
      <c r="G793" s="2">
        <v>2720.04</v>
      </c>
      <c r="H793" s="2">
        <v>659663.77</v>
      </c>
      <c r="I793" s="2">
        <v>9505.23</v>
      </c>
      <c r="J793" s="100">
        <f t="shared" si="64"/>
        <v>7959548.9100000001</v>
      </c>
      <c r="K793" s="2">
        <v>6801109.0299999993</v>
      </c>
      <c r="L793" s="3">
        <f t="shared" si="65"/>
        <v>1158439.8800000008</v>
      </c>
      <c r="M793" s="101">
        <f t="shared" si="66"/>
        <v>0.1455408959852727</v>
      </c>
      <c r="O793" s="2">
        <v>472710.72</v>
      </c>
      <c r="P793" s="3">
        <f t="shared" ref="P793:P811" si="68">O793-J793</f>
        <v>-7486838.1900000004</v>
      </c>
    </row>
    <row r="794" spans="1:16" x14ac:dyDescent="0.35">
      <c r="A794">
        <v>84603</v>
      </c>
      <c r="B794" s="2">
        <v>8286717.7599999998</v>
      </c>
      <c r="C794" s="99">
        <v>13186596.99</v>
      </c>
      <c r="D794" s="2">
        <v>138111.16</v>
      </c>
      <c r="E794" s="2">
        <v>402192.9</v>
      </c>
      <c r="F794" s="2">
        <v>688642.15</v>
      </c>
      <c r="G794" s="2">
        <v>6703.18</v>
      </c>
      <c r="H794" s="2">
        <v>1347069.71</v>
      </c>
      <c r="I794" s="2">
        <v>19410.25</v>
      </c>
      <c r="J794" s="100">
        <f t="shared" si="64"/>
        <v>15386533.439999999</v>
      </c>
      <c r="K794" s="2">
        <v>13543651.569999998</v>
      </c>
      <c r="L794" s="3">
        <f t="shared" si="65"/>
        <v>1842881.870000001</v>
      </c>
      <c r="M794" s="101">
        <f t="shared" si="66"/>
        <v>0.11977238909507099</v>
      </c>
      <c r="O794" s="2">
        <v>1002099.12</v>
      </c>
      <c r="P794" s="3">
        <f t="shared" si="68"/>
        <v>-14384434.32</v>
      </c>
    </row>
    <row r="795" spans="1:16" x14ac:dyDescent="0.35">
      <c r="A795">
        <v>84604</v>
      </c>
      <c r="B795" s="2">
        <v>6861525.3099999996</v>
      </c>
      <c r="C795" s="99">
        <v>11061845.9</v>
      </c>
      <c r="D795" s="2">
        <v>114357.64</v>
      </c>
      <c r="E795" s="2">
        <v>239669.08</v>
      </c>
      <c r="F795" s="2">
        <v>410082.49</v>
      </c>
      <c r="G795" s="2">
        <v>3994.67</v>
      </c>
      <c r="H795" s="2">
        <v>2208876.04</v>
      </c>
      <c r="I795" s="2">
        <v>31829.200000000001</v>
      </c>
      <c r="J795" s="100">
        <f t="shared" si="64"/>
        <v>13830985.939999999</v>
      </c>
      <c r="K795" s="2">
        <v>11240905.119999999</v>
      </c>
      <c r="L795" s="3">
        <f t="shared" si="65"/>
        <v>2590080.8200000003</v>
      </c>
      <c r="M795" s="101">
        <f t="shared" si="66"/>
        <v>0.18726653553376402</v>
      </c>
      <c r="O795" s="2">
        <v>686528.05</v>
      </c>
      <c r="P795" s="3">
        <f t="shared" si="68"/>
        <v>-13144457.889999999</v>
      </c>
    </row>
    <row r="796" spans="1:16" x14ac:dyDescent="0.35">
      <c r="A796">
        <v>84605</v>
      </c>
      <c r="B796" s="2">
        <v>2628342.5499999998</v>
      </c>
      <c r="C796" s="99">
        <v>4196364.22</v>
      </c>
      <c r="D796" s="2">
        <v>43806.48</v>
      </c>
      <c r="E796" s="2">
        <v>208982.3</v>
      </c>
      <c r="F796" s="2">
        <v>357823.41</v>
      </c>
      <c r="G796" s="2">
        <v>3482.95</v>
      </c>
      <c r="H796" s="2">
        <v>297801.64</v>
      </c>
      <c r="I796" s="2">
        <v>4291.07</v>
      </c>
      <c r="J796" s="100">
        <f t="shared" si="64"/>
        <v>4903569.7700000005</v>
      </c>
      <c r="K796" s="2">
        <v>4323960.6899999995</v>
      </c>
      <c r="L796" s="3">
        <f t="shared" si="65"/>
        <v>579609.08000000101</v>
      </c>
      <c r="M796" s="101">
        <f t="shared" si="66"/>
        <v>0.118201454692466</v>
      </c>
      <c r="O796" s="2">
        <v>303935.34999999998</v>
      </c>
      <c r="P796" s="3">
        <f t="shared" si="68"/>
        <v>-4599634.4200000009</v>
      </c>
    </row>
    <row r="797" spans="1:16" x14ac:dyDescent="0.35">
      <c r="A797">
        <v>84606</v>
      </c>
      <c r="B797" s="2">
        <v>30522.799999999999</v>
      </c>
      <c r="C797" s="99">
        <v>45743.02</v>
      </c>
      <c r="D797" s="2">
        <v>508.71</v>
      </c>
      <c r="E797" s="2">
        <v>0</v>
      </c>
      <c r="F797" s="2">
        <v>0</v>
      </c>
      <c r="G797" s="2">
        <v>0</v>
      </c>
      <c r="H797" s="2">
        <v>0</v>
      </c>
      <c r="I797" s="2">
        <v>0</v>
      </c>
      <c r="J797" s="100">
        <f t="shared" si="64"/>
        <v>46251.729999999996</v>
      </c>
      <c r="K797" s="2">
        <v>34512.79</v>
      </c>
      <c r="L797" s="3">
        <f t="shared" si="65"/>
        <v>11738.939999999995</v>
      </c>
      <c r="M797" s="101">
        <f t="shared" si="66"/>
        <v>0.25380542522409422</v>
      </c>
      <c r="O797" s="2">
        <v>6518.75</v>
      </c>
      <c r="P797" s="3">
        <f t="shared" si="68"/>
        <v>-39732.979999999996</v>
      </c>
    </row>
    <row r="798" spans="1:16" x14ac:dyDescent="0.35">
      <c r="A798">
        <v>90208</v>
      </c>
      <c r="B798" s="2">
        <v>9715.5400000000009</v>
      </c>
      <c r="C798" s="99">
        <v>15867.17</v>
      </c>
      <c r="D798" s="2">
        <v>161.91999999999999</v>
      </c>
      <c r="E798" s="2">
        <v>0</v>
      </c>
      <c r="F798" s="2">
        <v>0</v>
      </c>
      <c r="G798" s="2">
        <v>0</v>
      </c>
      <c r="H798" s="2">
        <v>0</v>
      </c>
      <c r="I798" s="2">
        <v>0</v>
      </c>
      <c r="J798" s="100">
        <f t="shared" si="64"/>
        <v>16029.09</v>
      </c>
      <c r="K798" s="2">
        <v>10889.99</v>
      </c>
      <c r="L798" s="3">
        <f t="shared" si="65"/>
        <v>5139.1000000000004</v>
      </c>
      <c r="M798" s="101">
        <f t="shared" si="66"/>
        <v>0.32061083941758395</v>
      </c>
      <c r="O798" s="2">
        <v>768.01</v>
      </c>
      <c r="P798" s="3">
        <f t="shared" si="68"/>
        <v>-15261.08</v>
      </c>
    </row>
    <row r="799" spans="1:16" x14ac:dyDescent="0.35">
      <c r="A799">
        <v>90407</v>
      </c>
      <c r="B799" s="2">
        <v>34919.86</v>
      </c>
      <c r="C799" s="99">
        <v>59790.720000000001</v>
      </c>
      <c r="D799" s="2">
        <v>581.99</v>
      </c>
      <c r="E799" s="2">
        <v>0</v>
      </c>
      <c r="F799" s="2">
        <v>0</v>
      </c>
      <c r="G799" s="2">
        <v>0</v>
      </c>
      <c r="H799" s="2">
        <v>0</v>
      </c>
      <c r="I799" s="2">
        <v>0</v>
      </c>
      <c r="J799" s="100">
        <f t="shared" si="64"/>
        <v>60372.71</v>
      </c>
      <c r="K799" s="2">
        <v>59130.28</v>
      </c>
      <c r="L799" s="3">
        <f t="shared" si="65"/>
        <v>1242.4300000000003</v>
      </c>
      <c r="M799" s="101">
        <f t="shared" si="66"/>
        <v>2.0579331290578148E-2</v>
      </c>
      <c r="O799" s="2">
        <v>0</v>
      </c>
      <c r="P799" s="3">
        <f t="shared" si="68"/>
        <v>-60372.71</v>
      </c>
    </row>
    <row r="800" spans="1:16" x14ac:dyDescent="0.35">
      <c r="A800">
        <v>90704</v>
      </c>
      <c r="B800" s="2">
        <v>10114.52</v>
      </c>
      <c r="C800" s="99">
        <v>17317.939999999999</v>
      </c>
      <c r="D800" s="2">
        <v>168.58</v>
      </c>
      <c r="E800" s="2">
        <v>0</v>
      </c>
      <c r="F800" s="2">
        <v>0</v>
      </c>
      <c r="G800" s="2">
        <v>0</v>
      </c>
      <c r="H800" s="2">
        <v>0</v>
      </c>
      <c r="I800" s="2">
        <v>0</v>
      </c>
      <c r="J800" s="100">
        <f t="shared" si="64"/>
        <v>17486.52</v>
      </c>
      <c r="K800" s="2">
        <v>14109.7</v>
      </c>
      <c r="L800" s="3">
        <f t="shared" si="65"/>
        <v>3376.8199999999997</v>
      </c>
      <c r="M800" s="101">
        <f t="shared" si="66"/>
        <v>0.1931098926487374</v>
      </c>
      <c r="O800" s="2">
        <v>0</v>
      </c>
      <c r="P800" s="3">
        <f t="shared" si="68"/>
        <v>-17486.52</v>
      </c>
    </row>
    <row r="801" spans="1:16" x14ac:dyDescent="0.35">
      <c r="A801">
        <v>90705</v>
      </c>
      <c r="B801" s="2">
        <v>4720.16</v>
      </c>
      <c r="C801" s="99">
        <v>8082.11</v>
      </c>
      <c r="D801" s="2">
        <v>78.680000000000007</v>
      </c>
      <c r="E801" s="2">
        <v>0</v>
      </c>
      <c r="F801" s="2">
        <v>0</v>
      </c>
      <c r="G801" s="2">
        <v>0</v>
      </c>
      <c r="H801" s="2">
        <v>0</v>
      </c>
      <c r="I801" s="2">
        <v>0</v>
      </c>
      <c r="J801" s="100">
        <f t="shared" si="64"/>
        <v>8160.79</v>
      </c>
      <c r="K801" s="2">
        <v>6926.88</v>
      </c>
      <c r="L801" s="3">
        <f t="shared" si="65"/>
        <v>1233.9099999999999</v>
      </c>
      <c r="M801" s="101">
        <f t="shared" si="66"/>
        <v>0.15119982256619763</v>
      </c>
      <c r="O801" s="2">
        <v>0</v>
      </c>
      <c r="P801" s="3">
        <f t="shared" si="68"/>
        <v>-8160.79</v>
      </c>
    </row>
    <row r="802" spans="1:16" x14ac:dyDescent="0.35">
      <c r="A802">
        <v>90707</v>
      </c>
      <c r="B802" s="2">
        <v>3721.22</v>
      </c>
      <c r="C802" s="99">
        <v>6371.31</v>
      </c>
      <c r="D802" s="2">
        <v>62.01</v>
      </c>
      <c r="E802" s="2">
        <v>0</v>
      </c>
      <c r="F802" s="2">
        <v>0</v>
      </c>
      <c r="G802" s="2">
        <v>0</v>
      </c>
      <c r="H802" s="2">
        <v>0</v>
      </c>
      <c r="I802" s="2">
        <v>0</v>
      </c>
      <c r="J802" s="100">
        <f t="shared" si="64"/>
        <v>6433.3200000000006</v>
      </c>
      <c r="K802" s="2">
        <v>5702.74</v>
      </c>
      <c r="L802" s="3">
        <f t="shared" si="65"/>
        <v>730.58000000000084</v>
      </c>
      <c r="M802" s="101">
        <f t="shared" si="66"/>
        <v>0.11356189339252529</v>
      </c>
      <c r="O802" s="2">
        <v>0</v>
      </c>
      <c r="P802" s="3">
        <f t="shared" si="68"/>
        <v>-6433.3200000000006</v>
      </c>
    </row>
    <row r="803" spans="1:16" x14ac:dyDescent="0.35">
      <c r="A803">
        <v>90711</v>
      </c>
      <c r="B803" s="2">
        <v>441537.12</v>
      </c>
      <c r="C803" s="99">
        <v>714655.69</v>
      </c>
      <c r="D803" s="2">
        <v>7359</v>
      </c>
      <c r="E803" s="2">
        <v>8112.83</v>
      </c>
      <c r="F803" s="2">
        <v>13890.97</v>
      </c>
      <c r="G803" s="2">
        <v>135.21</v>
      </c>
      <c r="H803" s="2">
        <v>0</v>
      </c>
      <c r="I803" s="2">
        <v>0</v>
      </c>
      <c r="J803" s="100">
        <f t="shared" si="64"/>
        <v>736040.86999999988</v>
      </c>
      <c r="K803" s="2">
        <v>652911.53</v>
      </c>
      <c r="L803" s="3">
        <f t="shared" si="65"/>
        <v>83129.339999999851</v>
      </c>
      <c r="M803" s="101">
        <f t="shared" si="66"/>
        <v>0.1129412012134596</v>
      </c>
      <c r="O803" s="2">
        <v>41353.279999999999</v>
      </c>
      <c r="P803" s="3">
        <f t="shared" si="68"/>
        <v>-694687.58999999985</v>
      </c>
    </row>
    <row r="804" spans="1:16" x14ac:dyDescent="0.35">
      <c r="A804">
        <v>90803</v>
      </c>
      <c r="B804" s="2">
        <v>891492.87</v>
      </c>
      <c r="C804" s="99">
        <v>1447716.9</v>
      </c>
      <c r="D804" s="2">
        <v>14858.23</v>
      </c>
      <c r="E804" s="2">
        <v>6692.25</v>
      </c>
      <c r="F804" s="2">
        <v>11458.69</v>
      </c>
      <c r="G804" s="2">
        <v>111.55</v>
      </c>
      <c r="H804" s="2">
        <v>0</v>
      </c>
      <c r="I804" s="2">
        <v>0</v>
      </c>
      <c r="J804" s="100">
        <f t="shared" si="64"/>
        <v>1474145.3699999999</v>
      </c>
      <c r="K804" s="2">
        <v>1267047.05</v>
      </c>
      <c r="L804" s="3">
        <f t="shared" si="65"/>
        <v>207098.31999999983</v>
      </c>
      <c r="M804" s="101">
        <f t="shared" si="66"/>
        <v>0.1404870402977963</v>
      </c>
      <c r="O804" s="2">
        <v>78716.100000000006</v>
      </c>
      <c r="P804" s="3">
        <f t="shared" si="68"/>
        <v>-1395429.2699999998</v>
      </c>
    </row>
    <row r="805" spans="1:16" x14ac:dyDescent="0.35">
      <c r="A805">
        <v>90807</v>
      </c>
      <c r="B805" s="2">
        <v>3191.21</v>
      </c>
      <c r="C805" s="99">
        <v>5464.03</v>
      </c>
      <c r="D805" s="2">
        <v>0</v>
      </c>
      <c r="E805" s="2">
        <v>0</v>
      </c>
      <c r="F805" s="2">
        <v>0</v>
      </c>
      <c r="G805" s="2">
        <v>0</v>
      </c>
      <c r="H805" s="2">
        <v>0</v>
      </c>
      <c r="I805" s="2">
        <v>0</v>
      </c>
      <c r="J805" s="100">
        <f t="shared" si="64"/>
        <v>5464.03</v>
      </c>
      <c r="K805" s="2">
        <v>0</v>
      </c>
      <c r="L805" s="3">
        <f t="shared" si="65"/>
        <v>5464.03</v>
      </c>
      <c r="M805" s="101">
        <f t="shared" si="66"/>
        <v>1</v>
      </c>
      <c r="O805" s="2">
        <v>0</v>
      </c>
      <c r="P805" s="3">
        <f t="shared" si="68"/>
        <v>-5464.03</v>
      </c>
    </row>
    <row r="806" spans="1:16" x14ac:dyDescent="0.35">
      <c r="A806">
        <v>90809</v>
      </c>
      <c r="B806" s="2">
        <v>2983.5</v>
      </c>
      <c r="C806" s="99">
        <v>5108.43</v>
      </c>
      <c r="D806" s="2">
        <v>0</v>
      </c>
      <c r="E806" s="2">
        <v>0</v>
      </c>
      <c r="F806" s="2">
        <v>0</v>
      </c>
      <c r="G806" s="2">
        <v>0</v>
      </c>
      <c r="H806" s="2">
        <v>0</v>
      </c>
      <c r="I806" s="2">
        <v>0</v>
      </c>
      <c r="J806" s="100">
        <f t="shared" si="64"/>
        <v>5108.43</v>
      </c>
      <c r="K806" s="2">
        <v>0</v>
      </c>
      <c r="L806" s="3">
        <f t="shared" si="65"/>
        <v>5108.43</v>
      </c>
      <c r="M806" s="101">
        <f t="shared" si="66"/>
        <v>1</v>
      </c>
      <c r="O806" s="2">
        <v>0</v>
      </c>
      <c r="P806" s="3">
        <f t="shared" si="68"/>
        <v>-5108.43</v>
      </c>
    </row>
    <row r="807" spans="1:16" x14ac:dyDescent="0.35">
      <c r="A807">
        <v>91007</v>
      </c>
      <c r="B807" s="2">
        <v>43085.37</v>
      </c>
      <c r="C807" s="99">
        <v>73771.39</v>
      </c>
      <c r="D807" s="2">
        <v>718.09</v>
      </c>
      <c r="E807" s="2">
        <v>0</v>
      </c>
      <c r="F807" s="2">
        <v>0</v>
      </c>
      <c r="G807" s="2">
        <v>0</v>
      </c>
      <c r="H807" s="2">
        <v>0</v>
      </c>
      <c r="I807" s="2">
        <v>0</v>
      </c>
      <c r="J807" s="100">
        <f t="shared" si="64"/>
        <v>74489.48</v>
      </c>
      <c r="K807" s="2">
        <v>69363.64</v>
      </c>
      <c r="L807" s="3">
        <f t="shared" si="65"/>
        <v>5125.8399999999965</v>
      </c>
      <c r="M807" s="101">
        <f t="shared" si="66"/>
        <v>6.8812938417612754E-2</v>
      </c>
      <c r="O807" s="2">
        <v>0</v>
      </c>
      <c r="P807" s="3">
        <f t="shared" si="68"/>
        <v>-74489.48</v>
      </c>
    </row>
    <row r="808" spans="1:16" x14ac:dyDescent="0.35">
      <c r="A808">
        <v>91009</v>
      </c>
      <c r="B808" s="2">
        <v>173915.34</v>
      </c>
      <c r="C808" s="99">
        <v>282525.61</v>
      </c>
      <c r="D808" s="2">
        <v>2898.58</v>
      </c>
      <c r="E808" s="2">
        <v>7559.73</v>
      </c>
      <c r="F808" s="2">
        <v>12944.03</v>
      </c>
      <c r="G808" s="2">
        <v>125.98</v>
      </c>
      <c r="H808" s="2">
        <v>0</v>
      </c>
      <c r="I808" s="2">
        <v>0</v>
      </c>
      <c r="J808" s="100">
        <f t="shared" si="64"/>
        <v>298494.2</v>
      </c>
      <c r="K808" s="2">
        <v>262780.98</v>
      </c>
      <c r="L808" s="3">
        <f t="shared" si="65"/>
        <v>35713.22000000003</v>
      </c>
      <c r="M808" s="101">
        <f t="shared" si="66"/>
        <v>0.11964460280970293</v>
      </c>
      <c r="O808" s="2">
        <v>15255.7</v>
      </c>
      <c r="P808" s="3">
        <f t="shared" si="68"/>
        <v>-283238.5</v>
      </c>
    </row>
    <row r="809" spans="1:16" x14ac:dyDescent="0.35">
      <c r="A809">
        <v>91203</v>
      </c>
      <c r="B809" s="2">
        <v>21089.919999999998</v>
      </c>
      <c r="C809" s="99">
        <v>33914.01</v>
      </c>
      <c r="D809" s="2">
        <v>351.57</v>
      </c>
      <c r="E809" s="2">
        <v>0</v>
      </c>
      <c r="F809" s="2">
        <v>0</v>
      </c>
      <c r="G809" s="2">
        <v>0</v>
      </c>
      <c r="H809" s="2">
        <v>0</v>
      </c>
      <c r="I809" s="2">
        <v>0</v>
      </c>
      <c r="J809" s="100">
        <f t="shared" si="64"/>
        <v>34265.58</v>
      </c>
      <c r="K809" s="2">
        <v>29600.74</v>
      </c>
      <c r="L809" s="3">
        <f t="shared" si="65"/>
        <v>4664.84</v>
      </c>
      <c r="M809" s="101">
        <f t="shared" si="66"/>
        <v>0.13613778024478207</v>
      </c>
      <c r="O809" s="2">
        <v>2196.6</v>
      </c>
      <c r="P809" s="3">
        <f t="shared" si="68"/>
        <v>-32068.980000000003</v>
      </c>
    </row>
    <row r="810" spans="1:16" x14ac:dyDescent="0.35">
      <c r="A810">
        <v>91503</v>
      </c>
      <c r="B810" s="2">
        <v>6668.48</v>
      </c>
      <c r="C810" s="99">
        <v>10888.07</v>
      </c>
      <c r="D810" s="2">
        <v>0</v>
      </c>
      <c r="E810" s="2">
        <v>0</v>
      </c>
      <c r="F810" s="2">
        <v>0</v>
      </c>
      <c r="G810" s="2">
        <v>0</v>
      </c>
      <c r="H810" s="2">
        <v>0</v>
      </c>
      <c r="I810" s="2">
        <v>0</v>
      </c>
      <c r="J810" s="100">
        <f t="shared" si="64"/>
        <v>10888.07</v>
      </c>
      <c r="K810" s="2">
        <v>8207.2000000000007</v>
      </c>
      <c r="L810" s="3">
        <f t="shared" si="65"/>
        <v>2680.869999999999</v>
      </c>
      <c r="M810" s="101">
        <f t="shared" si="66"/>
        <v>0.24622086375271274</v>
      </c>
      <c r="O810" s="2">
        <v>529.74</v>
      </c>
      <c r="P810" s="3">
        <f t="shared" si="68"/>
        <v>-10358.33</v>
      </c>
    </row>
    <row r="811" spans="1:16" x14ac:dyDescent="0.35">
      <c r="A811">
        <v>91605</v>
      </c>
      <c r="B811" s="2">
        <v>2380.54</v>
      </c>
      <c r="C811" s="99">
        <v>3797.81</v>
      </c>
      <c r="D811" s="2">
        <v>39.68</v>
      </c>
      <c r="E811" s="2">
        <v>0</v>
      </c>
      <c r="F811" s="2">
        <v>0</v>
      </c>
      <c r="G811" s="2">
        <v>0</v>
      </c>
      <c r="H811" s="2">
        <v>0</v>
      </c>
      <c r="I811" s="2">
        <v>0</v>
      </c>
      <c r="J811" s="100">
        <f t="shared" si="64"/>
        <v>3837.49</v>
      </c>
      <c r="K811" s="2">
        <v>3448.19</v>
      </c>
      <c r="L811" s="3">
        <f t="shared" si="65"/>
        <v>389.29999999999973</v>
      </c>
      <c r="M811" s="101">
        <f t="shared" si="66"/>
        <v>0.10144651842740952</v>
      </c>
      <c r="O811" s="2">
        <v>278.2</v>
      </c>
      <c r="P811" s="3">
        <f t="shared" si="68"/>
        <v>-3559.29</v>
      </c>
    </row>
    <row r="812" spans="1:16" x14ac:dyDescent="0.35">
      <c r="A812" s="102">
        <v>91807</v>
      </c>
      <c r="J812" s="100">
        <f t="shared" si="64"/>
        <v>0</v>
      </c>
      <c r="K812" s="2">
        <v>3131.36</v>
      </c>
      <c r="L812" s="3">
        <f t="shared" si="65"/>
        <v>-3131.36</v>
      </c>
      <c r="M812" s="101">
        <f t="shared" si="66"/>
        <v>1</v>
      </c>
      <c r="O812" s="2">
        <v>0</v>
      </c>
      <c r="P812" t="s">
        <v>77</v>
      </c>
    </row>
    <row r="813" spans="1:16" x14ac:dyDescent="0.35">
      <c r="A813">
        <v>92202</v>
      </c>
      <c r="B813" s="2">
        <v>43127.13</v>
      </c>
      <c r="C813" s="99">
        <v>70308.479999999996</v>
      </c>
      <c r="D813" s="2">
        <v>0</v>
      </c>
      <c r="E813" s="2">
        <v>3337.56</v>
      </c>
      <c r="F813" s="2">
        <v>5714.64</v>
      </c>
      <c r="G813" s="2">
        <v>0</v>
      </c>
      <c r="H813" s="2">
        <v>0</v>
      </c>
      <c r="I813" s="2">
        <v>0</v>
      </c>
      <c r="J813" s="100">
        <f t="shared" si="64"/>
        <v>76023.12</v>
      </c>
      <c r="K813" s="2">
        <v>63410.46</v>
      </c>
      <c r="L813" s="3">
        <f t="shared" si="65"/>
        <v>12612.659999999996</v>
      </c>
      <c r="M813" s="101">
        <f t="shared" si="66"/>
        <v>0.16590558240703612</v>
      </c>
      <c r="O813" s="2">
        <v>3535.12</v>
      </c>
      <c r="P813" s="3">
        <f t="shared" ref="P813:P827" si="69">O813-J813</f>
        <v>-72488</v>
      </c>
    </row>
    <row r="814" spans="1:16" x14ac:dyDescent="0.35">
      <c r="A814">
        <v>92204</v>
      </c>
      <c r="B814" s="2">
        <v>4705.6400000000003</v>
      </c>
      <c r="C814" s="99">
        <v>8055.37</v>
      </c>
      <c r="D814" s="2">
        <v>78.41</v>
      </c>
      <c r="E814" s="2">
        <v>0</v>
      </c>
      <c r="F814" s="2">
        <v>0</v>
      </c>
      <c r="G814" s="2">
        <v>0</v>
      </c>
      <c r="H814" s="2">
        <v>0</v>
      </c>
      <c r="I814" s="2">
        <v>0</v>
      </c>
      <c r="J814" s="100">
        <f t="shared" si="64"/>
        <v>8133.78</v>
      </c>
      <c r="K814" s="2">
        <v>6133.39</v>
      </c>
      <c r="L814" s="3">
        <f t="shared" si="65"/>
        <v>2000.3899999999994</v>
      </c>
      <c r="M814" s="101">
        <f t="shared" si="66"/>
        <v>0.24593608383801865</v>
      </c>
      <c r="O814" s="2">
        <v>0</v>
      </c>
      <c r="P814" s="3">
        <f t="shared" si="69"/>
        <v>-8133.78</v>
      </c>
    </row>
    <row r="815" spans="1:16" x14ac:dyDescent="0.35">
      <c r="A815">
        <v>92302</v>
      </c>
      <c r="B815" s="2">
        <v>245593.35</v>
      </c>
      <c r="C815" s="99">
        <v>393431.13</v>
      </c>
      <c r="D815" s="2">
        <v>4093.2</v>
      </c>
      <c r="E815" s="2">
        <v>16898.8</v>
      </c>
      <c r="F815" s="2">
        <v>28934.52</v>
      </c>
      <c r="G815" s="2">
        <v>281.64999999999998</v>
      </c>
      <c r="H815" s="2">
        <v>0</v>
      </c>
      <c r="I815" s="2">
        <v>0</v>
      </c>
      <c r="J815" s="100">
        <f t="shared" si="64"/>
        <v>426740.50000000006</v>
      </c>
      <c r="K815" s="2">
        <v>388532.5</v>
      </c>
      <c r="L815" s="3">
        <f t="shared" si="65"/>
        <v>38208.000000000058</v>
      </c>
      <c r="M815" s="101">
        <f t="shared" si="66"/>
        <v>8.9534506333474442E-2</v>
      </c>
      <c r="O815" s="2">
        <v>27074.16</v>
      </c>
      <c r="P815" s="3">
        <f t="shared" si="69"/>
        <v>-399666.34000000008</v>
      </c>
    </row>
    <row r="816" spans="1:16" x14ac:dyDescent="0.35">
      <c r="A816">
        <v>92310</v>
      </c>
      <c r="B816" s="2">
        <v>3813.16</v>
      </c>
      <c r="C816" s="99">
        <v>6528.6</v>
      </c>
      <c r="D816" s="2">
        <v>63.56</v>
      </c>
      <c r="E816" s="2">
        <v>0</v>
      </c>
      <c r="F816" s="2">
        <v>0</v>
      </c>
      <c r="G816" s="2">
        <v>0</v>
      </c>
      <c r="H816" s="2">
        <v>0</v>
      </c>
      <c r="I816" s="2">
        <v>0</v>
      </c>
      <c r="J816" s="100">
        <f t="shared" si="64"/>
        <v>6592.1600000000008</v>
      </c>
      <c r="K816" s="2">
        <v>5988.8</v>
      </c>
      <c r="L816" s="3">
        <f t="shared" si="65"/>
        <v>603.36000000000058</v>
      </c>
      <c r="M816" s="101">
        <f t="shared" si="66"/>
        <v>9.1526904686779528E-2</v>
      </c>
      <c r="O816" s="2">
        <v>0</v>
      </c>
      <c r="P816" s="3">
        <f t="shared" si="69"/>
        <v>-6592.1600000000008</v>
      </c>
    </row>
    <row r="817" spans="1:16" x14ac:dyDescent="0.35">
      <c r="A817">
        <v>92319</v>
      </c>
      <c r="B817" s="2">
        <v>5517.12</v>
      </c>
      <c r="C817" s="99">
        <v>9865.08</v>
      </c>
      <c r="D817" s="2">
        <v>91.94</v>
      </c>
      <c r="E817" s="2">
        <v>0</v>
      </c>
      <c r="F817" s="2">
        <v>0</v>
      </c>
      <c r="G817" s="2">
        <v>0</v>
      </c>
      <c r="H817" s="2">
        <v>0</v>
      </c>
      <c r="I817" s="2">
        <v>0</v>
      </c>
      <c r="J817" s="100">
        <f t="shared" si="64"/>
        <v>9957.02</v>
      </c>
      <c r="K817" s="2">
        <v>24401.52</v>
      </c>
      <c r="L817" s="3">
        <f t="shared" si="65"/>
        <v>-14444.5</v>
      </c>
      <c r="M817" s="101">
        <f t="shared" si="66"/>
        <v>-1.4506850443204895</v>
      </c>
      <c r="O817" s="2">
        <v>0</v>
      </c>
      <c r="P817" s="3">
        <f t="shared" si="69"/>
        <v>-9957.02</v>
      </c>
    </row>
    <row r="818" spans="1:16" x14ac:dyDescent="0.35">
      <c r="A818">
        <v>92404</v>
      </c>
      <c r="B818" s="2">
        <v>15011.29</v>
      </c>
      <c r="C818" s="99">
        <v>22428.16</v>
      </c>
      <c r="D818" s="2">
        <v>241.31</v>
      </c>
      <c r="E818" s="2">
        <v>1768.39</v>
      </c>
      <c r="F818" s="2">
        <v>3027.82</v>
      </c>
      <c r="G818" s="2">
        <v>29.47</v>
      </c>
      <c r="H818" s="2">
        <v>0</v>
      </c>
      <c r="I818" s="2">
        <v>0</v>
      </c>
      <c r="J818" s="100">
        <f t="shared" si="64"/>
        <v>25726.760000000002</v>
      </c>
      <c r="K818" s="2">
        <v>30811.3</v>
      </c>
      <c r="L818" s="3">
        <f t="shared" si="65"/>
        <v>-5084.5399999999972</v>
      </c>
      <c r="M818" s="101">
        <f t="shared" si="66"/>
        <v>-0.19763623557727428</v>
      </c>
      <c r="O818" s="2">
        <v>2363.39</v>
      </c>
      <c r="P818" s="3">
        <f t="shared" si="69"/>
        <v>-23363.370000000003</v>
      </c>
    </row>
    <row r="819" spans="1:16" x14ac:dyDescent="0.35">
      <c r="A819">
        <v>92502</v>
      </c>
      <c r="B819" s="2">
        <v>28197.77</v>
      </c>
      <c r="C819" s="99">
        <v>43735.29</v>
      </c>
      <c r="D819" s="2">
        <v>0</v>
      </c>
      <c r="E819" s="2">
        <v>4406.8</v>
      </c>
      <c r="F819" s="2">
        <v>7545.31</v>
      </c>
      <c r="G819" s="2">
        <v>0</v>
      </c>
      <c r="H819" s="2">
        <v>0</v>
      </c>
      <c r="I819" s="2">
        <v>0</v>
      </c>
      <c r="J819" s="100">
        <f t="shared" si="64"/>
        <v>51280.6</v>
      </c>
      <c r="K819" s="2">
        <v>55626.299999999996</v>
      </c>
      <c r="L819" s="3">
        <f t="shared" si="65"/>
        <v>-4345.6999999999971</v>
      </c>
      <c r="M819" s="101">
        <f t="shared" si="66"/>
        <v>-8.4743548242415201E-2</v>
      </c>
      <c r="O819" s="2">
        <v>4625.0600000000004</v>
      </c>
      <c r="P819" s="3">
        <f t="shared" si="69"/>
        <v>-46655.54</v>
      </c>
    </row>
    <row r="820" spans="1:16" x14ac:dyDescent="0.35">
      <c r="A820">
        <v>92609</v>
      </c>
      <c r="B820" s="2">
        <v>3386.02</v>
      </c>
      <c r="C820" s="99">
        <v>5717.06</v>
      </c>
      <c r="D820" s="2">
        <v>56.44</v>
      </c>
      <c r="E820" s="2">
        <v>0</v>
      </c>
      <c r="F820" s="2">
        <v>0</v>
      </c>
      <c r="G820" s="2">
        <v>0</v>
      </c>
      <c r="H820" s="2">
        <v>0</v>
      </c>
      <c r="I820" s="2">
        <v>0</v>
      </c>
      <c r="J820" s="100">
        <f t="shared" si="64"/>
        <v>5773.5</v>
      </c>
      <c r="K820" s="2">
        <v>4551.26</v>
      </c>
      <c r="L820" s="3">
        <f t="shared" si="65"/>
        <v>1222.2399999999998</v>
      </c>
      <c r="M820" s="101">
        <f t="shared" si="66"/>
        <v>0.2116982766086429</v>
      </c>
      <c r="O820" s="2">
        <v>80.569999999999993</v>
      </c>
      <c r="P820" s="3">
        <f t="shared" si="69"/>
        <v>-5692.93</v>
      </c>
    </row>
    <row r="821" spans="1:16" x14ac:dyDescent="0.35">
      <c r="A821">
        <v>93005</v>
      </c>
      <c r="B821" s="2">
        <v>100434.63</v>
      </c>
      <c r="C821" s="99">
        <v>162036.26999999999</v>
      </c>
      <c r="D821" s="2">
        <v>1674.02</v>
      </c>
      <c r="E821" s="2">
        <v>7251.69</v>
      </c>
      <c r="F821" s="2">
        <v>12416.22</v>
      </c>
      <c r="G821" s="2">
        <v>120.85</v>
      </c>
      <c r="H821" s="2">
        <v>0</v>
      </c>
      <c r="I821" s="2">
        <v>0</v>
      </c>
      <c r="J821" s="100">
        <f t="shared" si="64"/>
        <v>176247.36</v>
      </c>
      <c r="K821" s="2">
        <v>158375.30999999997</v>
      </c>
      <c r="L821" s="3">
        <f t="shared" si="65"/>
        <v>17872.050000000017</v>
      </c>
      <c r="M821" s="101">
        <f t="shared" si="66"/>
        <v>0.10140322101845962</v>
      </c>
      <c r="O821" s="2">
        <v>9932.0400000000009</v>
      </c>
      <c r="P821" s="3">
        <f t="shared" si="69"/>
        <v>-166315.31999999998</v>
      </c>
    </row>
    <row r="822" spans="1:16" x14ac:dyDescent="0.35">
      <c r="A822">
        <v>93808</v>
      </c>
      <c r="B822" s="2">
        <v>18372.66</v>
      </c>
      <c r="C822" s="99">
        <v>29267.66</v>
      </c>
      <c r="D822" s="2">
        <v>306.24</v>
      </c>
      <c r="E822" s="2">
        <v>0</v>
      </c>
      <c r="F822" s="2">
        <v>0</v>
      </c>
      <c r="G822" s="2">
        <v>0</v>
      </c>
      <c r="H822" s="2">
        <v>0</v>
      </c>
      <c r="I822" s="2">
        <v>0</v>
      </c>
      <c r="J822" s="100">
        <f t="shared" si="64"/>
        <v>29573.9</v>
      </c>
      <c r="K822" s="2">
        <v>30364.92</v>
      </c>
      <c r="L822" s="3">
        <f t="shared" si="65"/>
        <v>-791.0199999999968</v>
      </c>
      <c r="M822" s="101">
        <f t="shared" si="66"/>
        <v>-2.6747233202249171E-2</v>
      </c>
      <c r="O822" s="2">
        <v>2190.41</v>
      </c>
      <c r="P822" s="3">
        <f t="shared" si="69"/>
        <v>-27383.49</v>
      </c>
    </row>
    <row r="823" spans="1:16" x14ac:dyDescent="0.35">
      <c r="A823">
        <v>94216</v>
      </c>
      <c r="B823" s="2">
        <v>6672.67</v>
      </c>
      <c r="C823" s="99">
        <v>11425.23</v>
      </c>
      <c r="D823" s="2">
        <v>0</v>
      </c>
      <c r="E823" s="2">
        <v>0</v>
      </c>
      <c r="F823" s="2">
        <v>0</v>
      </c>
      <c r="G823" s="2">
        <v>0</v>
      </c>
      <c r="H823" s="2">
        <v>0</v>
      </c>
      <c r="I823" s="2">
        <v>0</v>
      </c>
      <c r="J823" s="100">
        <f t="shared" si="64"/>
        <v>11425.23</v>
      </c>
      <c r="K823" s="2">
        <v>6642.24</v>
      </c>
      <c r="L823" s="3">
        <f t="shared" si="65"/>
        <v>4782.99</v>
      </c>
      <c r="M823" s="101">
        <f t="shared" si="66"/>
        <v>0.41863402312251047</v>
      </c>
      <c r="O823" s="2">
        <v>0</v>
      </c>
      <c r="P823" s="3">
        <f t="shared" si="69"/>
        <v>-11425.23</v>
      </c>
    </row>
    <row r="824" spans="1:16" x14ac:dyDescent="0.35">
      <c r="A824">
        <v>94218</v>
      </c>
      <c r="B824" s="2">
        <v>4984.6499999999996</v>
      </c>
      <c r="C824" s="99">
        <v>8534.7199999999993</v>
      </c>
      <c r="D824" s="2">
        <v>0</v>
      </c>
      <c r="E824" s="2">
        <v>1422.4</v>
      </c>
      <c r="F824" s="2">
        <v>2435.4499999999998</v>
      </c>
      <c r="G824" s="2">
        <v>0</v>
      </c>
      <c r="H824" s="2">
        <v>0</v>
      </c>
      <c r="I824" s="2">
        <v>0</v>
      </c>
      <c r="J824" s="100">
        <f t="shared" si="64"/>
        <v>10970.17</v>
      </c>
      <c r="K824" s="2">
        <v>11414.59</v>
      </c>
      <c r="L824" s="3">
        <f t="shared" si="65"/>
        <v>-444.42000000000007</v>
      </c>
      <c r="M824" s="101">
        <f t="shared" si="66"/>
        <v>-4.0511678488118243E-2</v>
      </c>
      <c r="O824" s="2">
        <v>0</v>
      </c>
      <c r="P824" s="3">
        <f t="shared" si="69"/>
        <v>-10970.17</v>
      </c>
    </row>
    <row r="825" spans="1:16" x14ac:dyDescent="0.35">
      <c r="A825">
        <v>94226</v>
      </c>
      <c r="B825" s="2">
        <v>24</v>
      </c>
      <c r="C825" s="99">
        <v>41.11</v>
      </c>
      <c r="D825" s="2">
        <v>0</v>
      </c>
      <c r="E825" s="2">
        <v>0</v>
      </c>
      <c r="F825" s="2">
        <v>0</v>
      </c>
      <c r="G825" s="2">
        <v>0</v>
      </c>
      <c r="H825" s="2">
        <v>0</v>
      </c>
      <c r="I825" s="2">
        <v>0</v>
      </c>
      <c r="J825" s="100">
        <f t="shared" si="64"/>
        <v>41.11</v>
      </c>
      <c r="K825" s="2">
        <v>364.7</v>
      </c>
      <c r="L825" s="3">
        <f t="shared" si="65"/>
        <v>-323.58999999999997</v>
      </c>
      <c r="M825" s="101">
        <f t="shared" si="66"/>
        <v>-7.8713208465093647</v>
      </c>
      <c r="O825" s="2">
        <v>0</v>
      </c>
      <c r="P825" s="3">
        <f t="shared" si="69"/>
        <v>-41.11</v>
      </c>
    </row>
    <row r="826" spans="1:16" x14ac:dyDescent="0.35">
      <c r="A826">
        <v>94504</v>
      </c>
      <c r="B826" s="2">
        <v>6240.1</v>
      </c>
      <c r="C826" s="99">
        <v>10426.27</v>
      </c>
      <c r="D826" s="2">
        <v>104.01</v>
      </c>
      <c r="E826" s="2">
        <v>0</v>
      </c>
      <c r="F826" s="2">
        <v>0</v>
      </c>
      <c r="G826" s="2">
        <v>0</v>
      </c>
      <c r="H826" s="2">
        <v>0</v>
      </c>
      <c r="I826" s="2">
        <v>0</v>
      </c>
      <c r="J826" s="100">
        <f t="shared" si="64"/>
        <v>10530.28</v>
      </c>
      <c r="K826" s="2">
        <v>9138.33</v>
      </c>
      <c r="L826" s="3">
        <f t="shared" si="65"/>
        <v>1391.9500000000007</v>
      </c>
      <c r="M826" s="101">
        <f t="shared" si="66"/>
        <v>0.13218546895239258</v>
      </c>
      <c r="O826" s="2">
        <v>257.83</v>
      </c>
      <c r="P826" s="3">
        <f t="shared" si="69"/>
        <v>-10272.450000000001</v>
      </c>
    </row>
    <row r="827" spans="1:16" x14ac:dyDescent="0.35">
      <c r="A827">
        <v>94607</v>
      </c>
      <c r="B827" s="2">
        <v>2734.94</v>
      </c>
      <c r="C827" s="99">
        <v>4682.8999999999996</v>
      </c>
      <c r="D827" s="2">
        <v>0</v>
      </c>
      <c r="E827" s="2">
        <v>0</v>
      </c>
      <c r="F827" s="2">
        <v>0</v>
      </c>
      <c r="G827" s="2">
        <v>0</v>
      </c>
      <c r="H827" s="2">
        <v>0</v>
      </c>
      <c r="I827" s="2">
        <v>0</v>
      </c>
      <c r="J827" s="100">
        <f t="shared" si="64"/>
        <v>4682.8999999999996</v>
      </c>
      <c r="K827" s="2">
        <v>3082.58</v>
      </c>
      <c r="L827" s="3">
        <f t="shared" si="65"/>
        <v>1600.3199999999997</v>
      </c>
      <c r="M827" s="101">
        <f t="shared" si="66"/>
        <v>0.34173695786798775</v>
      </c>
      <c r="O827" s="2">
        <v>0</v>
      </c>
      <c r="P827" s="3">
        <f t="shared" si="69"/>
        <v>-4682.8999999999996</v>
      </c>
    </row>
    <row r="828" spans="1:16" ht="15" thickBot="1" x14ac:dyDescent="0.4">
      <c r="A828" s="103" t="s">
        <v>78</v>
      </c>
      <c r="B828" s="104">
        <f t="shared" ref="B828:J828" si="70">SUM(B3:B822)</f>
        <v>852213272.79000092</v>
      </c>
      <c r="C828" s="104">
        <f t="shared" si="70"/>
        <v>1370192003.9500008</v>
      </c>
      <c r="D828" s="104">
        <f t="shared" si="70"/>
        <v>13728927.940000003</v>
      </c>
      <c r="E828" s="104">
        <f t="shared" si="70"/>
        <v>45385376.719999962</v>
      </c>
      <c r="F828" s="104">
        <f t="shared" si="70"/>
        <v>77687141.239999965</v>
      </c>
      <c r="G828" s="104">
        <f t="shared" si="70"/>
        <v>735761.88</v>
      </c>
      <c r="H828" s="104">
        <f t="shared" si="70"/>
        <v>182214733.52000004</v>
      </c>
      <c r="I828" s="104">
        <f t="shared" si="70"/>
        <v>2627677.3499999996</v>
      </c>
      <c r="J828" s="104">
        <f t="shared" si="70"/>
        <v>1647186245.8800001</v>
      </c>
      <c r="K828" s="104">
        <f>SUM(K3:K827)</f>
        <v>1448790729.9700015</v>
      </c>
      <c r="L828" s="3"/>
      <c r="M828" s="105"/>
      <c r="O828" s="104">
        <f>SUM(O3:O827)</f>
        <v>88705515.00000003</v>
      </c>
    </row>
    <row r="829" spans="1:16" ht="15" thickTop="1" x14ac:dyDescent="0.35">
      <c r="A829" s="103" t="s">
        <v>79</v>
      </c>
      <c r="B829" s="2">
        <v>866116085.66999996</v>
      </c>
      <c r="C829" s="99">
        <v>1369354789.4100001</v>
      </c>
      <c r="D829" s="2">
        <v>13729031.949999999</v>
      </c>
      <c r="E829" s="2">
        <v>45140279.57</v>
      </c>
      <c r="F829" s="2">
        <v>77936096.239999995</v>
      </c>
      <c r="G829" s="2">
        <v>735761.88</v>
      </c>
      <c r="H829" s="2">
        <v>182214733.52000001</v>
      </c>
      <c r="I829" s="2">
        <v>2627677.35</v>
      </c>
      <c r="J829" s="106"/>
      <c r="K829" s="2"/>
      <c r="L829" s="3"/>
      <c r="M829" s="105"/>
    </row>
    <row r="830" spans="1:16" x14ac:dyDescent="0.35">
      <c r="A830" s="103" t="s">
        <v>80</v>
      </c>
      <c r="B830" s="2">
        <f>+B828-B829</f>
        <v>-13902812.879999042</v>
      </c>
      <c r="C830" s="2">
        <f t="shared" ref="C830:I830" si="71">+C828-C829</f>
        <v>837214.54000067711</v>
      </c>
      <c r="D830" s="2">
        <f t="shared" si="71"/>
        <v>-104.00999999605119</v>
      </c>
      <c r="E830" s="2">
        <f t="shared" si="71"/>
        <v>245097.14999996126</v>
      </c>
      <c r="F830" s="2">
        <f t="shared" si="71"/>
        <v>-248955.0000000298</v>
      </c>
      <c r="G830" s="2">
        <f t="shared" si="71"/>
        <v>0</v>
      </c>
      <c r="H830" s="2">
        <f t="shared" si="71"/>
        <v>0</v>
      </c>
      <c r="I830" s="2">
        <f t="shared" si="71"/>
        <v>0</v>
      </c>
      <c r="J830" s="106"/>
      <c r="K830" s="2"/>
      <c r="L830" s="3"/>
      <c r="M830" s="105"/>
    </row>
    <row r="831" spans="1:16" x14ac:dyDescent="0.35">
      <c r="A831" s="103" t="s">
        <v>81</v>
      </c>
      <c r="C831" s="99">
        <v>-895289.44</v>
      </c>
      <c r="J831" s="106"/>
      <c r="K831" s="2"/>
      <c r="L831" s="3"/>
      <c r="M831" s="105"/>
    </row>
    <row r="832" spans="1:16" x14ac:dyDescent="0.35">
      <c r="A832" s="103" t="s">
        <v>82</v>
      </c>
      <c r="B832" s="2">
        <v>-7871.22</v>
      </c>
      <c r="C832" s="99">
        <v>22964.67</v>
      </c>
      <c r="E832" s="2">
        <v>-246519.55</v>
      </c>
      <c r="F832" s="2">
        <v>246519.55</v>
      </c>
      <c r="J832" s="106"/>
      <c r="K832" s="2"/>
      <c r="L832" s="3"/>
      <c r="M832" s="105"/>
    </row>
    <row r="833" spans="1:13" x14ac:dyDescent="0.35">
      <c r="A833" s="90" t="s">
        <v>83</v>
      </c>
      <c r="B833" s="2">
        <v>13890027.74</v>
      </c>
      <c r="J833" s="106"/>
      <c r="K833" s="2"/>
      <c r="L833" s="3"/>
      <c r="M833" s="105"/>
    </row>
    <row r="834" spans="1:13" ht="15" thickBot="1" x14ac:dyDescent="0.4">
      <c r="A834" s="107" t="s">
        <v>80</v>
      </c>
      <c r="B834" s="108">
        <f>SUM(B830:B833)</f>
        <v>-20656.359999042004</v>
      </c>
      <c r="C834" s="108">
        <f>SUM(C830:C833)</f>
        <v>-35110.229999322837</v>
      </c>
      <c r="D834" s="108">
        <f t="shared" ref="D834:I834" si="72">SUM(D830:D833)</f>
        <v>-104.00999999605119</v>
      </c>
      <c r="E834" s="108">
        <f t="shared" si="72"/>
        <v>-1422.4000000387314</v>
      </c>
      <c r="F834" s="108">
        <f t="shared" si="72"/>
        <v>-2435.450000029814</v>
      </c>
      <c r="G834" s="108">
        <f t="shared" si="72"/>
        <v>0</v>
      </c>
      <c r="H834" s="108">
        <f t="shared" si="72"/>
        <v>0</v>
      </c>
      <c r="I834" s="108">
        <f t="shared" si="72"/>
        <v>0</v>
      </c>
    </row>
    <row r="839" spans="1:13" x14ac:dyDescent="0.35">
      <c r="A839" s="109"/>
      <c r="B839" s="110" t="s">
        <v>84</v>
      </c>
    </row>
    <row r="840" spans="1:13" x14ac:dyDescent="0.35">
      <c r="A840" s="103" t="s">
        <v>85</v>
      </c>
      <c r="B840" s="111">
        <v>1647757255.1199999</v>
      </c>
    </row>
    <row r="841" spans="1:13" x14ac:dyDescent="0.35">
      <c r="A841" s="98" t="s">
        <v>86</v>
      </c>
      <c r="B841" s="2">
        <f>+C828+D828+F828+G828+H828+I828</f>
        <v>1647186245.8800008</v>
      </c>
    </row>
    <row r="842" spans="1:13" ht="15" thickBot="1" x14ac:dyDescent="0.4">
      <c r="A842" s="103" t="s">
        <v>80</v>
      </c>
      <c r="B842" s="104">
        <f>+B841-B840</f>
        <v>-571009.23999905586</v>
      </c>
    </row>
    <row r="843" spans="1:13" ht="15" thickTop="1" x14ac:dyDescent="0.35">
      <c r="A843" s="109"/>
    </row>
    <row r="844" spans="1:13" x14ac:dyDescent="0.35">
      <c r="A844" s="112" t="s">
        <v>87</v>
      </c>
    </row>
    <row r="845" spans="1:13" x14ac:dyDescent="0.35">
      <c r="A845" s="98" t="s">
        <v>88</v>
      </c>
      <c r="B845" s="2">
        <v>895289.44</v>
      </c>
    </row>
    <row r="846" spans="1:13" x14ac:dyDescent="0.35">
      <c r="A846" s="98" t="s">
        <v>89</v>
      </c>
    </row>
    <row r="847" spans="1:13" x14ac:dyDescent="0.35">
      <c r="A847" s="98" t="s">
        <v>90</v>
      </c>
      <c r="B847" s="2">
        <v>-22964.67</v>
      </c>
    </row>
    <row r="848" spans="1:13" x14ac:dyDescent="0.35">
      <c r="A848" s="113" t="s">
        <v>91</v>
      </c>
      <c r="B848" s="2">
        <v>-246519.55</v>
      </c>
    </row>
    <row r="849" spans="1:17" x14ac:dyDescent="0.35">
      <c r="A849" s="113" t="s">
        <v>92</v>
      </c>
      <c r="B849" s="2">
        <f>-B845</f>
        <v>-895289.44</v>
      </c>
    </row>
    <row r="850" spans="1:17" s="99" customFormat="1" x14ac:dyDescent="0.35">
      <c r="A850" s="98" t="s">
        <v>93</v>
      </c>
      <c r="B850" s="2">
        <v>-341385.65</v>
      </c>
      <c r="D850" s="2"/>
      <c r="E850" s="2"/>
      <c r="F850" s="2"/>
      <c r="G850" s="2"/>
      <c r="H850" s="2"/>
      <c r="I850" s="2"/>
      <c r="J850"/>
      <c r="K850"/>
      <c r="L850"/>
      <c r="M850"/>
      <c r="N850"/>
      <c r="O850"/>
      <c r="P850"/>
      <c r="Q850"/>
    </row>
    <row r="851" spans="1:17" s="99" customFormat="1" x14ac:dyDescent="0.35">
      <c r="A851" s="98" t="s">
        <v>94</v>
      </c>
      <c r="B851" s="2">
        <v>0</v>
      </c>
      <c r="D851" s="2"/>
      <c r="E851" s="2"/>
      <c r="F851" s="2"/>
      <c r="G851" s="2"/>
      <c r="H851" s="2"/>
      <c r="I851" s="2"/>
      <c r="J851"/>
      <c r="K851"/>
      <c r="L851"/>
      <c r="M851"/>
      <c r="N851"/>
      <c r="O851"/>
      <c r="P851"/>
      <c r="Q851"/>
    </row>
    <row r="852" spans="1:17" s="99" customFormat="1" x14ac:dyDescent="0.35">
      <c r="A852" s="98" t="s">
        <v>95</v>
      </c>
      <c r="B852" s="2">
        <v>77510.320000000007</v>
      </c>
      <c r="D852" s="2"/>
      <c r="E852" s="2"/>
      <c r="F852" s="2"/>
      <c r="G852" s="2"/>
      <c r="H852" s="2"/>
      <c r="I852" s="2"/>
      <c r="J852"/>
      <c r="K852"/>
      <c r="L852"/>
      <c r="M852"/>
      <c r="N852"/>
      <c r="O852"/>
      <c r="P852"/>
      <c r="Q852"/>
    </row>
    <row r="853" spans="1:17" s="99" customFormat="1" ht="15" thickBot="1" x14ac:dyDescent="0.4">
      <c r="A853" s="103" t="s">
        <v>80</v>
      </c>
      <c r="B853" s="104">
        <f>SUM(B845:B852)</f>
        <v>-533359.55000000005</v>
      </c>
      <c r="D853" s="2"/>
      <c r="E853" s="2"/>
      <c r="F853" s="2"/>
      <c r="G853" s="2"/>
      <c r="H853" s="2"/>
      <c r="I853" s="2"/>
      <c r="J853"/>
      <c r="K853"/>
      <c r="L853"/>
      <c r="M853"/>
      <c r="N853"/>
      <c r="O853"/>
      <c r="P853"/>
      <c r="Q853"/>
    </row>
    <row r="854" spans="1:17" s="99" customFormat="1" ht="15" thickTop="1" x14ac:dyDescent="0.35">
      <c r="A854" s="98"/>
      <c r="B854" s="2"/>
      <c r="D854" s="2"/>
      <c r="E854" s="2"/>
      <c r="F854" s="2"/>
      <c r="G854" s="2"/>
      <c r="H854" s="2"/>
      <c r="I854" s="2"/>
      <c r="J854"/>
      <c r="K854"/>
      <c r="L854"/>
      <c r="M854"/>
      <c r="N854"/>
      <c r="O854"/>
      <c r="P854"/>
      <c r="Q854"/>
    </row>
    <row r="856" spans="1:17" s="99" customFormat="1" x14ac:dyDescent="0.35">
      <c r="A856" s="98"/>
      <c r="B856" s="2">
        <f>+B842-B853</f>
        <v>-37649.689999055816</v>
      </c>
      <c r="D856" s="2"/>
      <c r="E856" s="2"/>
      <c r="F856" s="2"/>
      <c r="G856" s="2"/>
      <c r="H856" s="2"/>
      <c r="I856" s="2"/>
      <c r="J856"/>
      <c r="K856"/>
      <c r="L856"/>
      <c r="M856"/>
      <c r="N856"/>
      <c r="O856"/>
      <c r="P856"/>
      <c r="Q8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4"/>
  <sheetViews>
    <sheetView topLeftCell="A465" workbookViewId="0"/>
  </sheetViews>
  <sheetFormatPr defaultRowHeight="14.5" x14ac:dyDescent="0.35"/>
  <cols>
    <col min="1" max="1" width="78.81640625" style="98" bestFit="1" customWidth="1"/>
    <col min="2" max="2" width="15.1796875" style="2" bestFit="1" customWidth="1"/>
    <col min="3" max="3" width="15.1796875" style="99" bestFit="1" customWidth="1"/>
    <col min="4" max="5" width="13.1796875" style="2" bestFit="1" customWidth="1"/>
    <col min="6" max="7" width="14.1796875" style="2" bestFit="1" customWidth="1"/>
    <col min="8" max="9" width="11.453125" style="2" bestFit="1" customWidth="1"/>
    <col min="10" max="11" width="15.1796875" bestFit="1" customWidth="1"/>
    <col min="12" max="12" width="12.54296875" bestFit="1" customWidth="1"/>
    <col min="13" max="13" width="11.54296875" bestFit="1" customWidth="1"/>
    <col min="15" max="15" width="14.1796875" bestFit="1" customWidth="1"/>
    <col min="16" max="16" width="13.26953125" bestFit="1" customWidth="1"/>
  </cols>
  <sheetData>
    <row r="1" spans="1:16" s="96" customFormat="1" ht="71.5" customHeight="1" x14ac:dyDescent="0.35">
      <c r="A1" s="90" t="s">
        <v>49</v>
      </c>
      <c r="B1" s="91" t="s">
        <v>96</v>
      </c>
      <c r="C1" s="91" t="s">
        <v>97</v>
      </c>
      <c r="D1" s="91" t="s">
        <v>98</v>
      </c>
      <c r="E1" s="91" t="s">
        <v>99</v>
      </c>
      <c r="F1" s="91" t="s">
        <v>100</v>
      </c>
      <c r="G1" s="91" t="s">
        <v>101</v>
      </c>
      <c r="H1" s="91" t="s">
        <v>102</v>
      </c>
      <c r="I1" s="91" t="s">
        <v>103</v>
      </c>
      <c r="J1" s="92" t="s">
        <v>58</v>
      </c>
      <c r="K1" s="93" t="s">
        <v>59</v>
      </c>
      <c r="L1" s="94" t="s">
        <v>60</v>
      </c>
      <c r="M1" s="95" t="s">
        <v>61</v>
      </c>
      <c r="O1" s="97" t="s">
        <v>62</v>
      </c>
    </row>
    <row r="2" spans="1:16" s="96" customFormat="1" ht="13.9" customHeight="1" x14ac:dyDescent="0.35">
      <c r="A2" s="90">
        <v>1</v>
      </c>
      <c r="B2" s="90">
        <v>2</v>
      </c>
      <c r="C2" s="90">
        <v>3</v>
      </c>
      <c r="D2" s="90">
        <v>4</v>
      </c>
      <c r="E2" s="90">
        <v>5</v>
      </c>
      <c r="F2" s="90">
        <v>6</v>
      </c>
      <c r="G2" s="90">
        <v>7</v>
      </c>
      <c r="H2" s="90">
        <v>8</v>
      </c>
      <c r="I2" s="90">
        <v>9</v>
      </c>
      <c r="J2" s="90">
        <v>10</v>
      </c>
      <c r="K2" s="90">
        <v>11</v>
      </c>
      <c r="L2" s="90">
        <v>12</v>
      </c>
      <c r="M2" s="90">
        <v>13</v>
      </c>
      <c r="N2" s="90">
        <v>14</v>
      </c>
      <c r="O2" s="90">
        <v>15</v>
      </c>
    </row>
    <row r="3" spans="1:16" x14ac:dyDescent="0.35">
      <c r="A3" s="114">
        <v>10002</v>
      </c>
      <c r="B3" s="2">
        <v>0</v>
      </c>
      <c r="C3" s="99">
        <v>0</v>
      </c>
      <c r="D3" s="2">
        <v>0</v>
      </c>
      <c r="E3" s="2">
        <v>0</v>
      </c>
      <c r="F3" s="2">
        <v>4368</v>
      </c>
      <c r="G3" s="2">
        <v>7992.32</v>
      </c>
      <c r="H3" s="2">
        <v>89.6</v>
      </c>
      <c r="I3" s="2">
        <v>89.6</v>
      </c>
      <c r="J3" s="100">
        <f t="shared" ref="J3:J66" si="0">SUM(C3:I3)-F3</f>
        <v>8171.52</v>
      </c>
      <c r="K3" s="2">
        <v>6970.7000000000025</v>
      </c>
      <c r="L3" s="3">
        <f t="shared" ref="L3:L66" si="1">J3-K3</f>
        <v>1200.8199999999979</v>
      </c>
      <c r="M3" s="101">
        <f>IF(J3=0,0,L3/J3)</f>
        <v>0.14695185228696717</v>
      </c>
      <c r="O3" s="2">
        <v>0</v>
      </c>
      <c r="P3" s="3">
        <f t="shared" ref="P3:P21" si="2">O3-J3</f>
        <v>-8171.52</v>
      </c>
    </row>
    <row r="4" spans="1:16" x14ac:dyDescent="0.35">
      <c r="A4" s="114">
        <v>10100</v>
      </c>
      <c r="B4" s="2">
        <v>21091.22</v>
      </c>
      <c r="C4" s="99">
        <v>32527.81</v>
      </c>
      <c r="D4" s="2">
        <v>432.64</v>
      </c>
      <c r="E4" s="2">
        <v>432.64</v>
      </c>
      <c r="F4" s="2">
        <v>54593.04</v>
      </c>
      <c r="G4" s="2">
        <v>99890.87</v>
      </c>
      <c r="H4" s="2">
        <v>1119.8599999999999</v>
      </c>
      <c r="I4" s="2">
        <v>1119.8599999999999</v>
      </c>
      <c r="J4" s="100">
        <f t="shared" si="0"/>
        <v>135523.67999999996</v>
      </c>
      <c r="K4" s="2">
        <v>115084.58000000002</v>
      </c>
      <c r="L4" s="3">
        <f t="shared" si="1"/>
        <v>20439.099999999948</v>
      </c>
      <c r="M4" s="101">
        <f>IF(J4=0,0,L4/J4)</f>
        <v>0.15081570984495074</v>
      </c>
      <c r="O4" s="2">
        <v>6063.36</v>
      </c>
      <c r="P4" s="3">
        <f t="shared" si="2"/>
        <v>-129460.31999999996</v>
      </c>
    </row>
    <row r="5" spans="1:16" x14ac:dyDescent="0.35">
      <c r="A5" s="114">
        <v>10200</v>
      </c>
      <c r="B5" s="2">
        <v>76334</v>
      </c>
      <c r="C5" s="99">
        <v>131262.73000000001</v>
      </c>
      <c r="D5" s="2">
        <v>1565.8</v>
      </c>
      <c r="E5" s="2">
        <v>1565.8</v>
      </c>
      <c r="F5" s="2">
        <v>21291.68</v>
      </c>
      <c r="G5" s="2">
        <v>38957.89</v>
      </c>
      <c r="H5" s="2">
        <v>436.73</v>
      </c>
      <c r="I5" s="2">
        <v>436.73</v>
      </c>
      <c r="J5" s="100">
        <f t="shared" si="0"/>
        <v>174225.68</v>
      </c>
      <c r="K5" s="2">
        <v>158650.82</v>
      </c>
      <c r="L5" s="3">
        <f t="shared" si="1"/>
        <v>15574.859999999986</v>
      </c>
      <c r="M5" s="101">
        <f t="shared" ref="M5:M68" si="3">IF(J5=0,1,L5/J5)</f>
        <v>8.9394743645138802E-2</v>
      </c>
      <c r="O5" s="2">
        <v>8409.11</v>
      </c>
      <c r="P5" s="3">
        <f t="shared" si="2"/>
        <v>-165816.57</v>
      </c>
    </row>
    <row r="6" spans="1:16" x14ac:dyDescent="0.35">
      <c r="A6" s="114">
        <v>20102</v>
      </c>
      <c r="B6" s="2">
        <v>2338123.89</v>
      </c>
      <c r="C6" s="99">
        <v>4045920.1</v>
      </c>
      <c r="D6" s="2">
        <v>47961.82</v>
      </c>
      <c r="E6" s="2">
        <v>47961.82</v>
      </c>
      <c r="F6" s="2">
        <v>188574.51</v>
      </c>
      <c r="G6" s="2">
        <v>345042.85</v>
      </c>
      <c r="H6" s="2">
        <v>3868.28</v>
      </c>
      <c r="I6" s="2">
        <v>3868.28</v>
      </c>
      <c r="J6" s="100">
        <f t="shared" si="0"/>
        <v>4494623.1500000004</v>
      </c>
      <c r="K6" s="2">
        <v>4166788.02</v>
      </c>
      <c r="L6" s="3">
        <f t="shared" si="1"/>
        <v>327835.13000000035</v>
      </c>
      <c r="M6" s="101">
        <f t="shared" si="3"/>
        <v>7.2939403162198449E-2</v>
      </c>
      <c r="O6" s="2">
        <v>245190.5</v>
      </c>
      <c r="P6" s="3">
        <f t="shared" si="2"/>
        <v>-4249432.6500000004</v>
      </c>
    </row>
    <row r="7" spans="1:16" x14ac:dyDescent="0.35">
      <c r="A7" s="114">
        <v>20400</v>
      </c>
      <c r="B7" s="2">
        <v>111284.13</v>
      </c>
      <c r="C7" s="99">
        <v>193781.3</v>
      </c>
      <c r="D7" s="2">
        <v>2282.7800000000002</v>
      </c>
      <c r="E7" s="2">
        <v>2282.7800000000002</v>
      </c>
      <c r="F7" s="2">
        <v>24967.200000000001</v>
      </c>
      <c r="G7" s="2">
        <v>45683.67</v>
      </c>
      <c r="H7" s="2">
        <v>512.14</v>
      </c>
      <c r="I7" s="2">
        <v>512.14</v>
      </c>
      <c r="J7" s="100">
        <f t="shared" si="0"/>
        <v>245054.81</v>
      </c>
      <c r="K7" s="2">
        <v>218559.48000000004</v>
      </c>
      <c r="L7" s="3">
        <f t="shared" si="1"/>
        <v>26495.329999999958</v>
      </c>
      <c r="M7" s="101">
        <f t="shared" si="3"/>
        <v>0.10812001608946162</v>
      </c>
      <c r="O7" s="2">
        <v>9841.41</v>
      </c>
      <c r="P7" s="3">
        <f t="shared" si="2"/>
        <v>-235213.4</v>
      </c>
    </row>
    <row r="8" spans="1:16" x14ac:dyDescent="0.35">
      <c r="A8" s="114">
        <v>20600</v>
      </c>
      <c r="B8" s="2">
        <v>248084.34</v>
      </c>
      <c r="C8" s="99">
        <v>427462.67</v>
      </c>
      <c r="D8" s="2">
        <v>5088.8900000000003</v>
      </c>
      <c r="E8" s="2">
        <v>5088.8900000000003</v>
      </c>
      <c r="F8" s="2">
        <v>6218.71</v>
      </c>
      <c r="G8" s="2">
        <v>11378.47</v>
      </c>
      <c r="H8" s="2">
        <v>127.55</v>
      </c>
      <c r="I8" s="2">
        <v>127.55</v>
      </c>
      <c r="J8" s="100">
        <f t="shared" si="0"/>
        <v>449274.01999999996</v>
      </c>
      <c r="K8" s="2">
        <v>449381.71000000008</v>
      </c>
      <c r="L8" s="3">
        <f t="shared" si="1"/>
        <v>-107.69000000011874</v>
      </c>
      <c r="M8" s="101">
        <f t="shared" si="3"/>
        <v>-2.396978129296654E-4</v>
      </c>
      <c r="O8" s="2">
        <v>26468.57</v>
      </c>
      <c r="P8" s="3">
        <f t="shared" si="2"/>
        <v>-422805.44999999995</v>
      </c>
    </row>
    <row r="9" spans="1:16" x14ac:dyDescent="0.35">
      <c r="A9" s="114">
        <v>21400</v>
      </c>
      <c r="B9" s="2">
        <v>2014.77</v>
      </c>
      <c r="C9" s="99">
        <v>2981.16</v>
      </c>
      <c r="D9" s="2">
        <v>41.32</v>
      </c>
      <c r="E9" s="2">
        <v>41.32</v>
      </c>
      <c r="F9" s="2">
        <v>5462.35</v>
      </c>
      <c r="G9" s="2">
        <v>9994.6299999999992</v>
      </c>
      <c r="H9" s="2">
        <v>112.05</v>
      </c>
      <c r="I9" s="2">
        <v>112.05</v>
      </c>
      <c r="J9" s="100">
        <f t="shared" si="0"/>
        <v>13282.529999999997</v>
      </c>
      <c r="K9" s="2">
        <v>7996.73</v>
      </c>
      <c r="L9" s="3">
        <f t="shared" si="1"/>
        <v>5285.7999999999975</v>
      </c>
      <c r="M9" s="101">
        <f t="shared" si="3"/>
        <v>0.39795129391764961</v>
      </c>
      <c r="O9" s="2">
        <v>705.29</v>
      </c>
      <c r="P9" s="3">
        <f t="shared" si="2"/>
        <v>-12577.239999999998</v>
      </c>
    </row>
    <row r="10" spans="1:16" x14ac:dyDescent="0.35">
      <c r="A10" s="114">
        <v>30100</v>
      </c>
      <c r="B10" s="2">
        <v>687465.89</v>
      </c>
      <c r="C10" s="99">
        <v>1188017.95</v>
      </c>
      <c r="D10" s="2">
        <v>14079.54</v>
      </c>
      <c r="E10" s="2">
        <v>14079.54</v>
      </c>
      <c r="F10" s="2">
        <v>142232.66</v>
      </c>
      <c r="G10" s="2">
        <v>255054.7</v>
      </c>
      <c r="H10" s="2">
        <v>2938.04</v>
      </c>
      <c r="I10" s="2">
        <v>2938.04</v>
      </c>
      <c r="J10" s="100">
        <f t="shared" si="0"/>
        <v>1477107.81</v>
      </c>
      <c r="K10" s="2">
        <v>1398537.8</v>
      </c>
      <c r="L10" s="3">
        <f t="shared" si="1"/>
        <v>78570.010000000009</v>
      </c>
      <c r="M10" s="101">
        <f t="shared" si="3"/>
        <v>5.3191791058230208E-2</v>
      </c>
      <c r="O10" s="2">
        <v>67736.479999999996</v>
      </c>
      <c r="P10" s="3">
        <f t="shared" si="2"/>
        <v>-1409371.33</v>
      </c>
    </row>
    <row r="11" spans="1:16" x14ac:dyDescent="0.35">
      <c r="A11" s="114">
        <v>30200</v>
      </c>
      <c r="B11" s="2">
        <v>76172.710000000006</v>
      </c>
      <c r="C11" s="99">
        <v>131330.85999999999</v>
      </c>
      <c r="D11" s="2">
        <v>1562.55</v>
      </c>
      <c r="E11" s="2">
        <v>1562.55</v>
      </c>
      <c r="F11" s="2">
        <v>21885.7</v>
      </c>
      <c r="G11" s="2">
        <v>40045.24</v>
      </c>
      <c r="H11" s="2">
        <v>448.95</v>
      </c>
      <c r="I11" s="2">
        <v>448.95</v>
      </c>
      <c r="J11" s="100">
        <f t="shared" si="0"/>
        <v>175399.09999999998</v>
      </c>
      <c r="K11" s="2">
        <v>144239.24999999997</v>
      </c>
      <c r="L11" s="3">
        <f t="shared" si="1"/>
        <v>31159.850000000006</v>
      </c>
      <c r="M11" s="101">
        <f t="shared" si="3"/>
        <v>0.17765113960105844</v>
      </c>
      <c r="O11" s="2">
        <v>7906.69</v>
      </c>
      <c r="P11" s="3">
        <f t="shared" si="2"/>
        <v>-167492.40999999997</v>
      </c>
    </row>
    <row r="12" spans="1:16" x14ac:dyDescent="0.35">
      <c r="A12" s="114">
        <v>30300</v>
      </c>
      <c r="B12" s="2">
        <v>488421.16</v>
      </c>
      <c r="C12" s="99">
        <v>856253.6</v>
      </c>
      <c r="D12" s="2">
        <v>10018.83</v>
      </c>
      <c r="E12" s="2">
        <v>10018.83</v>
      </c>
      <c r="F12" s="2">
        <v>56870.05</v>
      </c>
      <c r="G12" s="2">
        <v>104057.43</v>
      </c>
      <c r="H12" s="2">
        <v>1166.54</v>
      </c>
      <c r="I12" s="2">
        <v>1166.54</v>
      </c>
      <c r="J12" s="100">
        <f t="shared" si="0"/>
        <v>982681.77</v>
      </c>
      <c r="K12" s="2">
        <v>796434.98999999987</v>
      </c>
      <c r="L12" s="3">
        <f t="shared" si="1"/>
        <v>186246.78000000014</v>
      </c>
      <c r="M12" s="101">
        <f t="shared" si="3"/>
        <v>0.18952908834362536</v>
      </c>
      <c r="O12" s="2">
        <v>37431.29</v>
      </c>
      <c r="P12" s="3">
        <f t="shared" si="2"/>
        <v>-945250.48</v>
      </c>
    </row>
    <row r="13" spans="1:16" x14ac:dyDescent="0.35">
      <c r="A13" s="114">
        <v>30400</v>
      </c>
      <c r="B13" s="2">
        <v>60099.54</v>
      </c>
      <c r="C13" s="99">
        <v>102765.77</v>
      </c>
      <c r="D13" s="2">
        <v>1232.8</v>
      </c>
      <c r="E13" s="2">
        <v>1232.8</v>
      </c>
      <c r="F13" s="2">
        <v>119.91</v>
      </c>
      <c r="G13" s="2">
        <v>219.43</v>
      </c>
      <c r="H13" s="2">
        <v>2.4700000000000002</v>
      </c>
      <c r="I13" s="2">
        <v>2.4700000000000002</v>
      </c>
      <c r="J13" s="100">
        <f t="shared" si="0"/>
        <v>105455.74</v>
      </c>
      <c r="K13" s="2">
        <v>99572.569999999992</v>
      </c>
      <c r="L13" s="3">
        <f t="shared" si="1"/>
        <v>5883.1700000000128</v>
      </c>
      <c r="M13" s="101">
        <f t="shared" si="3"/>
        <v>5.5788049090547492E-2</v>
      </c>
      <c r="O13" s="2">
        <v>7200.47</v>
      </c>
      <c r="P13" s="3">
        <f t="shared" si="2"/>
        <v>-98255.27</v>
      </c>
    </row>
    <row r="14" spans="1:16" x14ac:dyDescent="0.35">
      <c r="A14" s="114">
        <v>30500</v>
      </c>
      <c r="B14" s="2">
        <v>327620</v>
      </c>
      <c r="C14" s="99">
        <v>565406.71</v>
      </c>
      <c r="D14" s="2">
        <v>6720.4</v>
      </c>
      <c r="E14" s="2">
        <v>6720.4</v>
      </c>
      <c r="F14" s="2">
        <v>382.95</v>
      </c>
      <c r="G14" s="2">
        <v>700.7</v>
      </c>
      <c r="H14" s="2">
        <v>7.86</v>
      </c>
      <c r="I14" s="2">
        <v>7.86</v>
      </c>
      <c r="J14" s="100">
        <f t="shared" si="0"/>
        <v>579563.92999999993</v>
      </c>
      <c r="K14" s="2">
        <v>554898.66000000015</v>
      </c>
      <c r="L14" s="3">
        <f t="shared" si="1"/>
        <v>24665.269999999786</v>
      </c>
      <c r="M14" s="101">
        <f t="shared" si="3"/>
        <v>4.2558324842610185E-2</v>
      </c>
      <c r="O14" s="2">
        <v>34002.22</v>
      </c>
      <c r="P14" s="3">
        <f t="shared" si="2"/>
        <v>-545561.71</v>
      </c>
    </row>
    <row r="15" spans="1:16" x14ac:dyDescent="0.35">
      <c r="A15" s="114">
        <v>30600</v>
      </c>
      <c r="B15" s="2">
        <v>65852.38</v>
      </c>
      <c r="C15" s="99">
        <v>114004.56</v>
      </c>
      <c r="D15" s="2">
        <v>1362.86</v>
      </c>
      <c r="E15" s="2">
        <v>1362.86</v>
      </c>
      <c r="F15" s="2">
        <v>4783.79</v>
      </c>
      <c r="G15" s="2">
        <v>8753.0400000000009</v>
      </c>
      <c r="H15" s="2">
        <v>98.13</v>
      </c>
      <c r="I15" s="2">
        <v>98.13</v>
      </c>
      <c r="J15" s="100">
        <f t="shared" si="0"/>
        <v>125679.58</v>
      </c>
      <c r="K15" s="2">
        <v>106369.06000000003</v>
      </c>
      <c r="L15" s="3">
        <f t="shared" si="1"/>
        <v>19310.519999999975</v>
      </c>
      <c r="M15" s="101">
        <f t="shared" si="3"/>
        <v>0.15364882664311874</v>
      </c>
      <c r="O15" s="2">
        <v>4898.95</v>
      </c>
      <c r="P15" s="3">
        <f t="shared" si="2"/>
        <v>-120780.63</v>
      </c>
    </row>
    <row r="16" spans="1:16" x14ac:dyDescent="0.35">
      <c r="A16" s="114">
        <v>30700</v>
      </c>
      <c r="B16" s="2">
        <v>0</v>
      </c>
      <c r="C16" s="99">
        <v>-1034.93</v>
      </c>
      <c r="D16" s="2">
        <v>0</v>
      </c>
      <c r="E16" s="2">
        <v>0</v>
      </c>
      <c r="F16" s="2">
        <v>5649.6</v>
      </c>
      <c r="G16" s="2">
        <v>10337.52</v>
      </c>
      <c r="H16" s="2">
        <v>115.88</v>
      </c>
      <c r="I16" s="2">
        <v>115.88</v>
      </c>
      <c r="J16" s="100">
        <f t="shared" si="0"/>
        <v>9534.3499999999985</v>
      </c>
      <c r="K16" s="2">
        <v>7297.4699999999993</v>
      </c>
      <c r="L16" s="3">
        <f t="shared" si="1"/>
        <v>2236.8799999999992</v>
      </c>
      <c r="M16" s="101">
        <f t="shared" si="3"/>
        <v>0.23461274234740695</v>
      </c>
      <c r="O16" s="2">
        <v>1034.93</v>
      </c>
      <c r="P16" s="3">
        <f t="shared" si="2"/>
        <v>-8499.4199999999983</v>
      </c>
    </row>
    <row r="17" spans="1:16" x14ac:dyDescent="0.35">
      <c r="A17" s="114">
        <v>30800</v>
      </c>
      <c r="B17" s="2">
        <v>5200.71</v>
      </c>
      <c r="C17" s="99">
        <v>9038.18</v>
      </c>
      <c r="D17" s="2">
        <v>106.66</v>
      </c>
      <c r="E17" s="2">
        <v>106.66</v>
      </c>
      <c r="F17" s="2">
        <v>5643.12</v>
      </c>
      <c r="G17" s="2">
        <v>10325.24</v>
      </c>
      <c r="H17" s="2">
        <v>115.76</v>
      </c>
      <c r="I17" s="2">
        <v>115.76</v>
      </c>
      <c r="J17" s="100">
        <f t="shared" si="0"/>
        <v>19808.259999999998</v>
      </c>
      <c r="K17" s="2">
        <v>21718.959999999999</v>
      </c>
      <c r="L17" s="3">
        <f t="shared" si="1"/>
        <v>-1910.7000000000007</v>
      </c>
      <c r="M17" s="101">
        <f t="shared" si="3"/>
        <v>-9.6459759716401181E-2</v>
      </c>
      <c r="O17" s="2">
        <v>477.68</v>
      </c>
      <c r="P17" s="3">
        <f t="shared" si="2"/>
        <v>-19330.579999999998</v>
      </c>
    </row>
    <row r="18" spans="1:16" x14ac:dyDescent="0.35">
      <c r="A18" s="114">
        <v>31102</v>
      </c>
      <c r="B18" s="2">
        <v>0</v>
      </c>
      <c r="C18" s="99">
        <v>-37.01</v>
      </c>
      <c r="D18" s="2">
        <v>0</v>
      </c>
      <c r="E18" s="2">
        <v>0</v>
      </c>
      <c r="F18" s="2">
        <v>245.7</v>
      </c>
      <c r="G18" s="2">
        <v>449.57</v>
      </c>
      <c r="H18" s="2">
        <v>5.04</v>
      </c>
      <c r="I18" s="2">
        <v>5.04</v>
      </c>
      <c r="J18" s="100">
        <f t="shared" si="0"/>
        <v>422.63999999999993</v>
      </c>
      <c r="K18" s="2">
        <v>1721.4700000000003</v>
      </c>
      <c r="L18" s="3">
        <f t="shared" si="1"/>
        <v>-1298.8300000000004</v>
      </c>
      <c r="M18" s="101">
        <f t="shared" si="3"/>
        <v>-3.0731355290554623</v>
      </c>
      <c r="O18" s="2">
        <v>37.01</v>
      </c>
      <c r="P18" s="3">
        <f t="shared" si="2"/>
        <v>-385.62999999999994</v>
      </c>
    </row>
    <row r="19" spans="1:16" x14ac:dyDescent="0.35">
      <c r="A19" s="114">
        <v>31104</v>
      </c>
      <c r="B19" s="2">
        <v>45047.839999999997</v>
      </c>
      <c r="C19" s="99">
        <v>79720.06</v>
      </c>
      <c r="D19" s="2">
        <v>924.1</v>
      </c>
      <c r="E19" s="2">
        <v>924.1</v>
      </c>
      <c r="F19" s="2">
        <v>4038.99</v>
      </c>
      <c r="G19" s="2">
        <v>7390.3</v>
      </c>
      <c r="H19" s="2">
        <v>82.84</v>
      </c>
      <c r="I19" s="2">
        <v>82.84</v>
      </c>
      <c r="J19" s="100">
        <f t="shared" si="0"/>
        <v>89124.24</v>
      </c>
      <c r="K19" s="2">
        <v>71770.649999999994</v>
      </c>
      <c r="L19" s="3">
        <f t="shared" si="1"/>
        <v>17353.590000000011</v>
      </c>
      <c r="M19" s="101">
        <f t="shared" si="3"/>
        <v>0.19471234761721401</v>
      </c>
      <c r="O19" s="2">
        <v>2706.09</v>
      </c>
      <c r="P19" s="3">
        <f t="shared" si="2"/>
        <v>-86418.150000000009</v>
      </c>
    </row>
    <row r="20" spans="1:16" x14ac:dyDescent="0.35">
      <c r="A20" s="114">
        <v>31105</v>
      </c>
      <c r="B20" s="2">
        <v>4841.38</v>
      </c>
      <c r="C20" s="99">
        <v>7618.32</v>
      </c>
      <c r="D20" s="2">
        <v>99.33</v>
      </c>
      <c r="E20" s="2">
        <v>99.33</v>
      </c>
      <c r="F20" s="2">
        <v>0</v>
      </c>
      <c r="G20" s="2">
        <v>0</v>
      </c>
      <c r="H20" s="2">
        <v>0</v>
      </c>
      <c r="I20" s="2">
        <v>0</v>
      </c>
      <c r="J20" s="100">
        <f t="shared" si="0"/>
        <v>7816.98</v>
      </c>
      <c r="K20" s="2">
        <v>6971.7499999999991</v>
      </c>
      <c r="L20" s="3">
        <f t="shared" si="1"/>
        <v>845.23000000000047</v>
      </c>
      <c r="M20" s="101">
        <f t="shared" si="3"/>
        <v>0.10812743540344232</v>
      </c>
      <c r="O20" s="2">
        <v>1240.01</v>
      </c>
      <c r="P20" s="3">
        <f t="shared" si="2"/>
        <v>-6576.9699999999993</v>
      </c>
    </row>
    <row r="21" spans="1:16" x14ac:dyDescent="0.35">
      <c r="A21" s="114">
        <v>31108</v>
      </c>
      <c r="B21" s="2">
        <v>83327.62</v>
      </c>
      <c r="C21" s="99">
        <v>139869.41</v>
      </c>
      <c r="D21" s="2">
        <v>1709.32</v>
      </c>
      <c r="E21" s="2">
        <v>1709.32</v>
      </c>
      <c r="F21" s="2">
        <v>19178.43</v>
      </c>
      <c r="G21" s="2">
        <v>35091.51</v>
      </c>
      <c r="H21" s="2">
        <v>393.4</v>
      </c>
      <c r="I21" s="2">
        <v>393.4</v>
      </c>
      <c r="J21" s="100">
        <f t="shared" si="0"/>
        <v>179166.36000000002</v>
      </c>
      <c r="K21" s="2">
        <v>176510.78999999998</v>
      </c>
      <c r="L21" s="3">
        <f t="shared" si="1"/>
        <v>2655.5700000000361</v>
      </c>
      <c r="M21" s="101">
        <f t="shared" si="3"/>
        <v>1.482181141593788E-2</v>
      </c>
      <c r="O21" s="2">
        <v>12598.84</v>
      </c>
      <c r="P21" s="3">
        <f t="shared" si="2"/>
        <v>-166567.52000000002</v>
      </c>
    </row>
    <row r="22" spans="1:16" x14ac:dyDescent="0.35">
      <c r="A22" s="115">
        <v>31113</v>
      </c>
      <c r="B22" s="2">
        <v>0</v>
      </c>
      <c r="C22" s="99">
        <v>0</v>
      </c>
      <c r="D22" s="2">
        <v>0</v>
      </c>
      <c r="E22" s="2">
        <v>0</v>
      </c>
      <c r="F22" s="2">
        <v>0</v>
      </c>
      <c r="G22" s="2">
        <v>0</v>
      </c>
      <c r="H22" s="2">
        <v>0</v>
      </c>
      <c r="I22" s="2">
        <v>0</v>
      </c>
      <c r="J22" s="100">
        <f t="shared" si="0"/>
        <v>0</v>
      </c>
      <c r="K22" s="2">
        <v>117.69999999999999</v>
      </c>
      <c r="L22" s="3">
        <f t="shared" si="1"/>
        <v>-117.69999999999999</v>
      </c>
      <c r="M22" s="101">
        <f t="shared" si="3"/>
        <v>1</v>
      </c>
      <c r="O22" s="2">
        <v>41.6</v>
      </c>
      <c r="P22" t="s">
        <v>115</v>
      </c>
    </row>
    <row r="23" spans="1:16" x14ac:dyDescent="0.35">
      <c r="A23" s="114">
        <v>31121</v>
      </c>
      <c r="B23" s="2">
        <v>0</v>
      </c>
      <c r="C23" s="99">
        <v>0</v>
      </c>
      <c r="D23" s="2">
        <v>0</v>
      </c>
      <c r="E23" s="2">
        <v>0</v>
      </c>
      <c r="F23" s="2">
        <v>369.88</v>
      </c>
      <c r="G23" s="2">
        <v>676.77</v>
      </c>
      <c r="H23" s="2">
        <v>7.59</v>
      </c>
      <c r="I23" s="2">
        <v>7.59</v>
      </c>
      <c r="J23" s="100">
        <f t="shared" si="0"/>
        <v>691.94999999999993</v>
      </c>
      <c r="K23" s="2">
        <v>900.33000000000015</v>
      </c>
      <c r="L23" s="3">
        <f t="shared" si="1"/>
        <v>-208.38000000000022</v>
      </c>
      <c r="M23" s="101">
        <f t="shared" si="3"/>
        <v>-0.30114892694558892</v>
      </c>
      <c r="O23" s="2">
        <v>0</v>
      </c>
      <c r="P23" s="3">
        <f t="shared" ref="P23:P39" si="4">O23-J23</f>
        <v>-691.94999999999993</v>
      </c>
    </row>
    <row r="24" spans="1:16" x14ac:dyDescent="0.35">
      <c r="A24" s="114">
        <v>31123</v>
      </c>
      <c r="B24" s="2">
        <v>21242.62</v>
      </c>
      <c r="C24" s="99">
        <v>35853.370000000003</v>
      </c>
      <c r="D24" s="2">
        <v>435.75</v>
      </c>
      <c r="E24" s="2">
        <v>435.75</v>
      </c>
      <c r="F24" s="2">
        <v>25301.360000000001</v>
      </c>
      <c r="G24" s="2">
        <v>46294.91</v>
      </c>
      <c r="H24" s="2">
        <v>519</v>
      </c>
      <c r="I24" s="2">
        <v>519</v>
      </c>
      <c r="J24" s="100">
        <f t="shared" si="0"/>
        <v>84057.780000000013</v>
      </c>
      <c r="K24" s="2">
        <v>51524.150000000009</v>
      </c>
      <c r="L24" s="3">
        <f t="shared" si="1"/>
        <v>32533.630000000005</v>
      </c>
      <c r="M24" s="101">
        <f t="shared" si="3"/>
        <v>0.38703889158148119</v>
      </c>
      <c r="O24" s="2">
        <v>3015.11</v>
      </c>
      <c r="P24" s="3">
        <f t="shared" si="4"/>
        <v>-81042.670000000013</v>
      </c>
    </row>
    <row r="25" spans="1:16" x14ac:dyDescent="0.35">
      <c r="A25" s="114">
        <v>31124</v>
      </c>
      <c r="B25" s="2">
        <v>6973.23</v>
      </c>
      <c r="C25" s="99">
        <v>10366.06</v>
      </c>
      <c r="D25" s="2">
        <v>143.04</v>
      </c>
      <c r="E25" s="2">
        <v>143.04</v>
      </c>
      <c r="F25" s="2">
        <v>17186.48</v>
      </c>
      <c r="G25" s="2">
        <v>31446.92</v>
      </c>
      <c r="H25" s="2">
        <v>352.56</v>
      </c>
      <c r="I25" s="2">
        <v>352.56</v>
      </c>
      <c r="J25" s="100">
        <f t="shared" si="0"/>
        <v>42804.179999999993</v>
      </c>
      <c r="K25" s="2">
        <v>44398.950000000012</v>
      </c>
      <c r="L25" s="3">
        <f t="shared" si="1"/>
        <v>-1594.7700000000186</v>
      </c>
      <c r="M25" s="101">
        <f t="shared" si="3"/>
        <v>-3.7257342624015199E-2</v>
      </c>
      <c r="O25" s="2">
        <v>2393.0500000000002</v>
      </c>
      <c r="P25" s="3">
        <f t="shared" si="4"/>
        <v>-40411.12999999999</v>
      </c>
    </row>
    <row r="26" spans="1:16" x14ac:dyDescent="0.35">
      <c r="A26" s="114">
        <v>31126</v>
      </c>
      <c r="B26" s="2">
        <v>0</v>
      </c>
      <c r="C26" s="99">
        <v>-932.97</v>
      </c>
      <c r="D26" s="2">
        <v>0</v>
      </c>
      <c r="E26" s="2">
        <v>0</v>
      </c>
      <c r="F26" s="2">
        <v>8402.39</v>
      </c>
      <c r="G26" s="2">
        <v>15374.25</v>
      </c>
      <c r="H26" s="2">
        <v>172.35</v>
      </c>
      <c r="I26" s="2">
        <v>172.35</v>
      </c>
      <c r="J26" s="100">
        <f t="shared" si="0"/>
        <v>14785.979999999996</v>
      </c>
      <c r="K26" s="2">
        <v>15122.44</v>
      </c>
      <c r="L26" s="3">
        <f t="shared" si="1"/>
        <v>-336.46000000000458</v>
      </c>
      <c r="M26" s="101">
        <f t="shared" si="3"/>
        <v>-2.2755339855728512E-2</v>
      </c>
      <c r="O26" s="2">
        <v>932.97</v>
      </c>
      <c r="P26" s="3">
        <f t="shared" si="4"/>
        <v>-13853.009999999997</v>
      </c>
    </row>
    <row r="27" spans="1:16" x14ac:dyDescent="0.35">
      <c r="A27" s="114">
        <v>31138</v>
      </c>
      <c r="B27" s="2">
        <v>13672.84</v>
      </c>
      <c r="C27" s="99">
        <v>22357.96</v>
      </c>
      <c r="D27" s="2">
        <v>280.45999999999998</v>
      </c>
      <c r="E27" s="2">
        <v>280.45999999999998</v>
      </c>
      <c r="F27" s="2">
        <v>8258.7800000000007</v>
      </c>
      <c r="G27" s="2">
        <v>15111.47</v>
      </c>
      <c r="H27" s="2">
        <v>169.41</v>
      </c>
      <c r="I27" s="2">
        <v>169.41</v>
      </c>
      <c r="J27" s="100">
        <f t="shared" si="0"/>
        <v>38369.170000000006</v>
      </c>
      <c r="K27" s="2">
        <v>43327.92</v>
      </c>
      <c r="L27" s="3">
        <f t="shared" si="1"/>
        <v>-4958.7499999999927</v>
      </c>
      <c r="M27" s="101">
        <f t="shared" si="3"/>
        <v>-0.12923787509607301</v>
      </c>
      <c r="O27" s="2">
        <v>2659.76</v>
      </c>
      <c r="P27" s="3">
        <f t="shared" si="4"/>
        <v>-35709.410000000003</v>
      </c>
    </row>
    <row r="28" spans="1:16" x14ac:dyDescent="0.35">
      <c r="A28" s="114">
        <v>31140</v>
      </c>
      <c r="B28" s="2">
        <v>31292.720000000001</v>
      </c>
      <c r="C28" s="99">
        <v>53313.22</v>
      </c>
      <c r="D28" s="2">
        <v>641.91999999999996</v>
      </c>
      <c r="E28" s="2">
        <v>641.91999999999996</v>
      </c>
      <c r="F28" s="2">
        <v>12453.17</v>
      </c>
      <c r="G28" s="2">
        <v>22786.06</v>
      </c>
      <c r="H28" s="2">
        <v>255.46</v>
      </c>
      <c r="I28" s="2">
        <v>255.46</v>
      </c>
      <c r="J28" s="100">
        <f t="shared" si="0"/>
        <v>77894.040000000008</v>
      </c>
      <c r="K28" s="2">
        <v>69662.080000000002</v>
      </c>
      <c r="L28" s="3">
        <f t="shared" si="1"/>
        <v>8231.9600000000064</v>
      </c>
      <c r="M28" s="101">
        <f t="shared" si="3"/>
        <v>0.10568151298867032</v>
      </c>
      <c r="O28" s="2">
        <v>3944.34</v>
      </c>
      <c r="P28" s="3">
        <f t="shared" si="4"/>
        <v>-73949.700000000012</v>
      </c>
    </row>
    <row r="29" spans="1:16" x14ac:dyDescent="0.35">
      <c r="A29" s="114">
        <v>31142</v>
      </c>
      <c r="B29" s="2">
        <v>17742.54</v>
      </c>
      <c r="C29" s="99">
        <v>32077.05</v>
      </c>
      <c r="D29" s="2">
        <v>363.96</v>
      </c>
      <c r="E29" s="2">
        <v>363.96</v>
      </c>
      <c r="F29" s="2">
        <v>0</v>
      </c>
      <c r="G29" s="2">
        <v>0</v>
      </c>
      <c r="H29" s="2">
        <v>0</v>
      </c>
      <c r="I29" s="2">
        <v>0</v>
      </c>
      <c r="J29" s="100">
        <f t="shared" si="0"/>
        <v>32804.97</v>
      </c>
      <c r="K29" s="2">
        <v>30043.72</v>
      </c>
      <c r="L29" s="3">
        <f t="shared" si="1"/>
        <v>2761.25</v>
      </c>
      <c r="M29" s="101">
        <f t="shared" si="3"/>
        <v>8.4171697154425074E-2</v>
      </c>
      <c r="O29" s="2">
        <v>387.41</v>
      </c>
      <c r="P29" s="3">
        <f t="shared" si="4"/>
        <v>-32417.56</v>
      </c>
    </row>
    <row r="30" spans="1:16" x14ac:dyDescent="0.35">
      <c r="A30" s="114">
        <v>31143</v>
      </c>
      <c r="B30" s="2">
        <v>0</v>
      </c>
      <c r="C30" s="99">
        <v>-1562.36</v>
      </c>
      <c r="D30" s="2">
        <v>0</v>
      </c>
      <c r="E30" s="2">
        <v>0</v>
      </c>
      <c r="F30" s="2">
        <v>6566.63</v>
      </c>
      <c r="G30" s="2">
        <v>12015.25</v>
      </c>
      <c r="H30" s="2">
        <v>134.72</v>
      </c>
      <c r="I30" s="2">
        <v>134.72</v>
      </c>
      <c r="J30" s="100">
        <f t="shared" si="0"/>
        <v>10722.330000000002</v>
      </c>
      <c r="K30" s="2">
        <v>13690.05</v>
      </c>
      <c r="L30" s="3">
        <f t="shared" si="1"/>
        <v>-2967.7199999999975</v>
      </c>
      <c r="M30" s="101">
        <f t="shared" si="3"/>
        <v>-0.2767793940309613</v>
      </c>
      <c r="O30" s="2">
        <v>1562.36</v>
      </c>
      <c r="P30" s="3">
        <f t="shared" si="4"/>
        <v>-9159.9700000000012</v>
      </c>
    </row>
    <row r="31" spans="1:16" x14ac:dyDescent="0.35">
      <c r="A31" s="114">
        <v>31146</v>
      </c>
      <c r="B31" s="2">
        <v>4948.6099999999997</v>
      </c>
      <c r="C31" s="99">
        <v>7325.16</v>
      </c>
      <c r="D31" s="2">
        <v>101.51</v>
      </c>
      <c r="E31" s="2">
        <v>101.51</v>
      </c>
      <c r="F31" s="2">
        <v>18351.23</v>
      </c>
      <c r="G31" s="2">
        <v>33577.96</v>
      </c>
      <c r="H31" s="2">
        <v>376.41</v>
      </c>
      <c r="I31" s="2">
        <v>376.41</v>
      </c>
      <c r="J31" s="100">
        <f t="shared" si="0"/>
        <v>41858.960000000006</v>
      </c>
      <c r="K31" s="2">
        <v>35667.62999999999</v>
      </c>
      <c r="L31" s="3">
        <f t="shared" si="1"/>
        <v>6191.3300000000163</v>
      </c>
      <c r="M31" s="101">
        <f t="shared" si="3"/>
        <v>0.14790931260595139</v>
      </c>
      <c r="O31" s="2">
        <v>1729.52</v>
      </c>
      <c r="P31" s="3">
        <f t="shared" si="4"/>
        <v>-40129.44000000001</v>
      </c>
    </row>
    <row r="32" spans="1:16" x14ac:dyDescent="0.35">
      <c r="A32" s="114">
        <v>31200</v>
      </c>
      <c r="B32" s="2">
        <v>0</v>
      </c>
      <c r="C32" s="99">
        <v>-52.73</v>
      </c>
      <c r="D32" s="2">
        <v>0</v>
      </c>
      <c r="E32" s="2">
        <v>0</v>
      </c>
      <c r="F32" s="2">
        <v>5504.81</v>
      </c>
      <c r="G32" s="2">
        <v>10072.370000000001</v>
      </c>
      <c r="H32" s="2">
        <v>112.92</v>
      </c>
      <c r="I32" s="2">
        <v>112.92</v>
      </c>
      <c r="J32" s="100">
        <f t="shared" si="0"/>
        <v>10245.48</v>
      </c>
      <c r="K32" s="2">
        <v>8044.7800000000007</v>
      </c>
      <c r="L32" s="3">
        <f t="shared" si="1"/>
        <v>2200.6999999999989</v>
      </c>
      <c r="M32" s="101">
        <f t="shared" si="3"/>
        <v>0.21479715933270077</v>
      </c>
      <c r="O32" s="2">
        <v>52.73</v>
      </c>
      <c r="P32" s="3">
        <f t="shared" si="4"/>
        <v>-10192.75</v>
      </c>
    </row>
    <row r="33" spans="1:16" x14ac:dyDescent="0.35">
      <c r="A33" s="114">
        <v>31300</v>
      </c>
      <c r="B33" s="2">
        <v>50166.26</v>
      </c>
      <c r="C33" s="99">
        <v>86590.9</v>
      </c>
      <c r="D33" s="2">
        <v>1029.1500000000001</v>
      </c>
      <c r="E33" s="2">
        <v>1029.1500000000001</v>
      </c>
      <c r="F33" s="2">
        <v>0</v>
      </c>
      <c r="G33" s="2">
        <v>0</v>
      </c>
      <c r="H33" s="2">
        <v>0</v>
      </c>
      <c r="I33" s="2">
        <v>0</v>
      </c>
      <c r="J33" s="100">
        <f t="shared" si="0"/>
        <v>88649.199999999983</v>
      </c>
      <c r="K33" s="2">
        <v>83626.95</v>
      </c>
      <c r="L33" s="3">
        <f t="shared" si="1"/>
        <v>5022.2499999999854</v>
      </c>
      <c r="M33" s="101">
        <f t="shared" si="3"/>
        <v>5.6653077523542081E-2</v>
      </c>
      <c r="O33" s="2">
        <v>5200.5600000000004</v>
      </c>
      <c r="P33" s="3">
        <f t="shared" si="4"/>
        <v>-83448.639999999985</v>
      </c>
    </row>
    <row r="34" spans="1:16" x14ac:dyDescent="0.35">
      <c r="A34" s="114">
        <v>31400</v>
      </c>
      <c r="B34" s="2">
        <v>189820.62</v>
      </c>
      <c r="C34" s="99">
        <v>326864.58</v>
      </c>
      <c r="D34" s="2">
        <v>3893.76</v>
      </c>
      <c r="E34" s="2">
        <v>3893.76</v>
      </c>
      <c r="F34" s="2">
        <v>0</v>
      </c>
      <c r="G34" s="2">
        <v>0</v>
      </c>
      <c r="H34" s="2">
        <v>0</v>
      </c>
      <c r="I34" s="2">
        <v>0</v>
      </c>
      <c r="J34" s="100">
        <f t="shared" si="0"/>
        <v>334652.10000000003</v>
      </c>
      <c r="K34" s="2">
        <v>298805.26999999996</v>
      </c>
      <c r="L34" s="3">
        <f t="shared" si="1"/>
        <v>35846.830000000075</v>
      </c>
      <c r="M34" s="101">
        <f t="shared" si="3"/>
        <v>0.10711670418324006</v>
      </c>
      <c r="O34" s="2">
        <v>20458.73</v>
      </c>
      <c r="P34" s="3">
        <f t="shared" si="4"/>
        <v>-314193.37000000005</v>
      </c>
    </row>
    <row r="35" spans="1:16" x14ac:dyDescent="0.35">
      <c r="A35" s="114">
        <v>31600</v>
      </c>
      <c r="B35" s="2">
        <v>58710.27</v>
      </c>
      <c r="C35" s="99">
        <v>101930.58</v>
      </c>
      <c r="D35" s="2">
        <v>1204.26</v>
      </c>
      <c r="E35" s="2">
        <v>1204.26</v>
      </c>
      <c r="F35" s="2">
        <v>6977.25</v>
      </c>
      <c r="G35" s="2">
        <v>12766.88</v>
      </c>
      <c r="H35" s="2">
        <v>143.13999999999999</v>
      </c>
      <c r="I35" s="2">
        <v>143.13999999999999</v>
      </c>
      <c r="J35" s="100">
        <f t="shared" si="0"/>
        <v>117392.26</v>
      </c>
      <c r="K35" s="2">
        <v>106761.88</v>
      </c>
      <c r="L35" s="3">
        <f t="shared" si="1"/>
        <v>10630.37999999999</v>
      </c>
      <c r="M35" s="101">
        <f t="shared" si="3"/>
        <v>9.0554351709388595E-2</v>
      </c>
      <c r="O35" s="2">
        <v>5494.09</v>
      </c>
      <c r="P35" s="3">
        <f t="shared" si="4"/>
        <v>-111898.17</v>
      </c>
    </row>
    <row r="36" spans="1:16" x14ac:dyDescent="0.35">
      <c r="A36" s="114">
        <v>31700</v>
      </c>
      <c r="B36" s="2">
        <v>200904.32000000001</v>
      </c>
      <c r="C36" s="99">
        <v>345157.52</v>
      </c>
      <c r="D36" s="2">
        <v>4121.1499999999996</v>
      </c>
      <c r="E36" s="2">
        <v>4121.1499999999996</v>
      </c>
      <c r="F36" s="2">
        <v>44233.54</v>
      </c>
      <c r="G36" s="2">
        <v>80936.47</v>
      </c>
      <c r="H36" s="2">
        <v>907.34</v>
      </c>
      <c r="I36" s="2">
        <v>907.34</v>
      </c>
      <c r="J36" s="100">
        <f t="shared" si="0"/>
        <v>436150.97000000015</v>
      </c>
      <c r="K36" s="2">
        <v>399334.39000000007</v>
      </c>
      <c r="L36" s="3">
        <f t="shared" si="1"/>
        <v>36816.580000000075</v>
      </c>
      <c r="M36" s="101">
        <f t="shared" si="3"/>
        <v>8.441246846246854E-2</v>
      </c>
      <c r="O36" s="2">
        <v>22327.29</v>
      </c>
      <c r="P36" s="3">
        <f t="shared" si="4"/>
        <v>-413823.68000000017</v>
      </c>
    </row>
    <row r="37" spans="1:16" x14ac:dyDescent="0.35">
      <c r="A37" s="114">
        <v>40100</v>
      </c>
      <c r="B37" s="2">
        <v>19426.86</v>
      </c>
      <c r="C37" s="99">
        <v>26773.4</v>
      </c>
      <c r="D37" s="2">
        <v>398.49</v>
      </c>
      <c r="E37" s="2">
        <v>398.49</v>
      </c>
      <c r="F37" s="2">
        <v>28881.279999999999</v>
      </c>
      <c r="G37" s="2">
        <v>52845.75</v>
      </c>
      <c r="H37" s="2">
        <v>592.47</v>
      </c>
      <c r="I37" s="2">
        <v>592.47</v>
      </c>
      <c r="J37" s="100">
        <f t="shared" si="0"/>
        <v>81601.070000000007</v>
      </c>
      <c r="K37" s="2">
        <v>78143.400000000009</v>
      </c>
      <c r="L37" s="3">
        <f t="shared" si="1"/>
        <v>3457.6699999999983</v>
      </c>
      <c r="M37" s="101">
        <f t="shared" si="3"/>
        <v>4.2372851238347706E-2</v>
      </c>
      <c r="O37" s="2">
        <v>8772.75</v>
      </c>
      <c r="P37" s="3">
        <f t="shared" si="4"/>
        <v>-72828.320000000007</v>
      </c>
    </row>
    <row r="38" spans="1:16" x14ac:dyDescent="0.35">
      <c r="A38" s="114">
        <v>40200</v>
      </c>
      <c r="B38" s="2">
        <v>508279.44</v>
      </c>
      <c r="C38" s="99">
        <v>850647.83</v>
      </c>
      <c r="D38" s="2">
        <v>10426.35</v>
      </c>
      <c r="E38" s="2">
        <v>10426.35</v>
      </c>
      <c r="F38" s="2">
        <v>57762.67</v>
      </c>
      <c r="G38" s="2">
        <v>105690.87</v>
      </c>
      <c r="H38" s="2">
        <v>1184.9100000000001</v>
      </c>
      <c r="I38" s="2">
        <v>1184.9100000000001</v>
      </c>
      <c r="J38" s="100">
        <f t="shared" si="0"/>
        <v>979561.22</v>
      </c>
      <c r="K38" s="2">
        <v>934704.20000000007</v>
      </c>
      <c r="L38" s="3">
        <f t="shared" si="1"/>
        <v>44857.019999999902</v>
      </c>
      <c r="M38" s="101">
        <f t="shared" si="3"/>
        <v>4.5792972490274683E-2</v>
      </c>
      <c r="O38" s="2">
        <v>79386.880000000005</v>
      </c>
      <c r="P38" s="3">
        <f t="shared" si="4"/>
        <v>-900174.34</v>
      </c>
    </row>
    <row r="39" spans="1:16" x14ac:dyDescent="0.35">
      <c r="A39" s="114">
        <v>40700</v>
      </c>
      <c r="B39" s="2">
        <v>1870595.95</v>
      </c>
      <c r="C39" s="99">
        <v>3233620.38</v>
      </c>
      <c r="D39" s="2">
        <v>38371.550000000003</v>
      </c>
      <c r="E39" s="2">
        <v>38371.550000000003</v>
      </c>
      <c r="F39" s="2">
        <v>66786.960000000006</v>
      </c>
      <c r="G39" s="2">
        <v>122202.44</v>
      </c>
      <c r="H39" s="2">
        <v>1370.05</v>
      </c>
      <c r="I39" s="2">
        <v>1370.05</v>
      </c>
      <c r="J39" s="100">
        <f t="shared" si="0"/>
        <v>3435306.0199999991</v>
      </c>
      <c r="K39" s="2">
        <v>3116440.5199999996</v>
      </c>
      <c r="L39" s="3">
        <f t="shared" si="1"/>
        <v>318865.49999999953</v>
      </c>
      <c r="M39" s="101">
        <f t="shared" si="3"/>
        <v>9.2820115047567028E-2</v>
      </c>
      <c r="O39" s="2">
        <v>189084.99</v>
      </c>
      <c r="P39" s="3">
        <f t="shared" si="4"/>
        <v>-3246221.0299999993</v>
      </c>
    </row>
    <row r="40" spans="1:16" x14ac:dyDescent="0.35">
      <c r="A40" s="115">
        <v>40900</v>
      </c>
      <c r="B40" s="2">
        <v>20436451.68</v>
      </c>
      <c r="C40" s="99">
        <v>35456843.109999999</v>
      </c>
      <c r="D40" s="2">
        <v>419208.84</v>
      </c>
      <c r="E40" s="2">
        <v>419208.84</v>
      </c>
      <c r="F40" s="2">
        <v>658945.13</v>
      </c>
      <c r="G40" s="2">
        <v>1205699.04</v>
      </c>
      <c r="H40" s="2">
        <v>13516.7</v>
      </c>
      <c r="I40" s="2">
        <v>13516.7</v>
      </c>
      <c r="J40" s="100">
        <f t="shared" si="0"/>
        <v>37527993.230000012</v>
      </c>
      <c r="K40" s="2">
        <v>35331316.539999999</v>
      </c>
      <c r="L40" s="3">
        <f t="shared" si="1"/>
        <v>2196676.6900000125</v>
      </c>
      <c r="M40" s="101">
        <f t="shared" si="3"/>
        <v>5.8534349986078697E-2</v>
      </c>
      <c r="O40" s="2">
        <v>1940987.99</v>
      </c>
      <c r="P40" t="s">
        <v>112</v>
      </c>
    </row>
    <row r="41" spans="1:16" x14ac:dyDescent="0.35">
      <c r="A41" s="114">
        <v>41400</v>
      </c>
      <c r="B41" s="2">
        <v>4799668.28</v>
      </c>
      <c r="C41" s="99">
        <v>8311194.0300000003</v>
      </c>
      <c r="D41" s="2">
        <v>98460.55</v>
      </c>
      <c r="E41" s="2">
        <v>98460.55</v>
      </c>
      <c r="F41" s="2">
        <v>65220.91</v>
      </c>
      <c r="G41" s="2">
        <v>119337.51</v>
      </c>
      <c r="H41" s="2">
        <v>1337.84</v>
      </c>
      <c r="I41" s="2">
        <v>1337.84</v>
      </c>
      <c r="J41" s="100">
        <f t="shared" si="0"/>
        <v>8630128.3200000003</v>
      </c>
      <c r="K41" s="2">
        <v>7973957.5</v>
      </c>
      <c r="L41" s="3">
        <f t="shared" si="1"/>
        <v>656170.8200000003</v>
      </c>
      <c r="M41" s="101">
        <f t="shared" si="3"/>
        <v>7.6032568192450731E-2</v>
      </c>
      <c r="O41" s="2">
        <v>470079.63</v>
      </c>
      <c r="P41" s="3">
        <f t="shared" ref="P41:P54" si="5">O41-J41</f>
        <v>-8160048.6900000004</v>
      </c>
    </row>
    <row r="42" spans="1:16" x14ac:dyDescent="0.35">
      <c r="A42" s="114">
        <v>41700</v>
      </c>
      <c r="B42" s="2">
        <v>4255.4399999999996</v>
      </c>
      <c r="C42" s="99">
        <v>6644.55</v>
      </c>
      <c r="D42" s="2">
        <v>87.28</v>
      </c>
      <c r="E42" s="2">
        <v>87.28</v>
      </c>
      <c r="F42" s="2">
        <v>0</v>
      </c>
      <c r="G42" s="2">
        <v>0</v>
      </c>
      <c r="H42" s="2">
        <v>0</v>
      </c>
      <c r="I42" s="2">
        <v>0</v>
      </c>
      <c r="J42" s="100">
        <f t="shared" si="0"/>
        <v>6819.11</v>
      </c>
      <c r="K42" s="2">
        <v>3155.3999999999996</v>
      </c>
      <c r="L42" s="3">
        <f t="shared" si="1"/>
        <v>3663.71</v>
      </c>
      <c r="M42" s="101">
        <f t="shared" si="3"/>
        <v>0.5372709928421745</v>
      </c>
      <c r="O42" s="2">
        <v>1221.57</v>
      </c>
      <c r="P42" s="3">
        <f t="shared" si="5"/>
        <v>-5597.54</v>
      </c>
    </row>
    <row r="43" spans="1:16" x14ac:dyDescent="0.35">
      <c r="A43" s="114">
        <v>42000</v>
      </c>
      <c r="B43" s="2">
        <v>11599.68</v>
      </c>
      <c r="C43" s="99">
        <v>21224.560000000001</v>
      </c>
      <c r="D43" s="2">
        <v>237.96</v>
      </c>
      <c r="E43" s="2">
        <v>237.96</v>
      </c>
      <c r="F43" s="2">
        <v>4076.58</v>
      </c>
      <c r="G43" s="2">
        <v>7459.09</v>
      </c>
      <c r="H43" s="2">
        <v>83.62</v>
      </c>
      <c r="I43" s="2">
        <v>83.62</v>
      </c>
      <c r="J43" s="100">
        <f t="shared" si="0"/>
        <v>29326.809999999998</v>
      </c>
      <c r="K43" s="2">
        <v>20108.719999999998</v>
      </c>
      <c r="L43" s="3">
        <f t="shared" si="1"/>
        <v>9218.09</v>
      </c>
      <c r="M43" s="101">
        <f t="shared" si="3"/>
        <v>0.31432296932397358</v>
      </c>
      <c r="O43" s="2">
        <v>0</v>
      </c>
      <c r="P43" s="3">
        <f t="shared" si="5"/>
        <v>-29326.809999999998</v>
      </c>
    </row>
    <row r="44" spans="1:16" x14ac:dyDescent="0.35">
      <c r="A44" s="114">
        <v>42200</v>
      </c>
      <c r="B44" s="2">
        <v>251813.85</v>
      </c>
      <c r="C44" s="99">
        <v>429808.76</v>
      </c>
      <c r="D44" s="2">
        <v>5145.2</v>
      </c>
      <c r="E44" s="2">
        <v>5145.2</v>
      </c>
      <c r="F44" s="2">
        <v>58391.86</v>
      </c>
      <c r="G44" s="2">
        <v>106841.96</v>
      </c>
      <c r="H44" s="2">
        <v>1197.78</v>
      </c>
      <c r="I44" s="2">
        <v>1197.78</v>
      </c>
      <c r="J44" s="100">
        <f t="shared" si="0"/>
        <v>549336.68000000005</v>
      </c>
      <c r="K44" s="2">
        <v>472912.05999999994</v>
      </c>
      <c r="L44" s="3">
        <f t="shared" si="1"/>
        <v>76424.620000000112</v>
      </c>
      <c r="M44" s="101">
        <f t="shared" si="3"/>
        <v>0.13912164030262844</v>
      </c>
      <c r="O44" s="2">
        <v>28197.58</v>
      </c>
      <c r="P44" s="3">
        <f t="shared" si="5"/>
        <v>-521139.10000000003</v>
      </c>
    </row>
    <row r="45" spans="1:16" x14ac:dyDescent="0.35">
      <c r="A45" s="114">
        <v>50100</v>
      </c>
      <c r="B45" s="2">
        <v>207609.09</v>
      </c>
      <c r="C45" s="99">
        <v>358577.69</v>
      </c>
      <c r="D45" s="2">
        <v>4258.68</v>
      </c>
      <c r="E45" s="2">
        <v>4258.68</v>
      </c>
      <c r="F45" s="2">
        <v>35398.18</v>
      </c>
      <c r="G45" s="2">
        <v>64769.59</v>
      </c>
      <c r="H45" s="2">
        <v>726.16</v>
      </c>
      <c r="I45" s="2">
        <v>726.16</v>
      </c>
      <c r="J45" s="100">
        <f t="shared" si="0"/>
        <v>433316.9599999999</v>
      </c>
      <c r="K45" s="2">
        <v>411201.52</v>
      </c>
      <c r="L45" s="3">
        <f t="shared" si="1"/>
        <v>22115.439999999886</v>
      </c>
      <c r="M45" s="101">
        <f t="shared" si="3"/>
        <v>5.1037559203775201E-2</v>
      </c>
      <c r="O45" s="2">
        <v>21760.19</v>
      </c>
      <c r="P45" s="3">
        <f t="shared" si="5"/>
        <v>-411556.7699999999</v>
      </c>
    </row>
    <row r="46" spans="1:16" x14ac:dyDescent="0.35">
      <c r="A46" s="114">
        <v>50200</v>
      </c>
      <c r="B46" s="2">
        <v>431706.57</v>
      </c>
      <c r="C46" s="99">
        <v>751140.37</v>
      </c>
      <c r="D46" s="2">
        <v>8855.7099999999991</v>
      </c>
      <c r="E46" s="2">
        <v>8855.7099999999991</v>
      </c>
      <c r="F46" s="2">
        <v>10614</v>
      </c>
      <c r="G46" s="2">
        <v>19420.759999999998</v>
      </c>
      <c r="H46" s="2">
        <v>217.72</v>
      </c>
      <c r="I46" s="2">
        <v>217.72</v>
      </c>
      <c r="J46" s="100">
        <f t="shared" si="0"/>
        <v>788707.98999999987</v>
      </c>
      <c r="K46" s="2">
        <v>730455.09</v>
      </c>
      <c r="L46" s="3">
        <f t="shared" si="1"/>
        <v>58252.899999999907</v>
      </c>
      <c r="M46" s="101">
        <f t="shared" si="3"/>
        <v>7.3858640635807327E-2</v>
      </c>
      <c r="O46" s="2">
        <v>38731.29</v>
      </c>
      <c r="P46" s="3">
        <f t="shared" si="5"/>
        <v>-749976.69999999984</v>
      </c>
    </row>
    <row r="47" spans="1:16" x14ac:dyDescent="0.35">
      <c r="A47" s="114">
        <v>51200</v>
      </c>
      <c r="B47" s="2">
        <v>0</v>
      </c>
      <c r="C47" s="99">
        <v>-119.82</v>
      </c>
      <c r="D47" s="2">
        <v>0</v>
      </c>
      <c r="E47" s="2">
        <v>0</v>
      </c>
      <c r="F47" s="2">
        <v>1317.71</v>
      </c>
      <c r="G47" s="2">
        <v>2411.08</v>
      </c>
      <c r="H47" s="2">
        <v>27.03</v>
      </c>
      <c r="I47" s="2">
        <v>27.03</v>
      </c>
      <c r="J47" s="100">
        <f t="shared" si="0"/>
        <v>2345.3200000000006</v>
      </c>
      <c r="K47" s="2">
        <v>2543.02</v>
      </c>
      <c r="L47" s="3">
        <f t="shared" si="1"/>
        <v>-197.69999999999936</v>
      </c>
      <c r="M47" s="101">
        <f t="shared" si="3"/>
        <v>-8.4295533232138606E-2</v>
      </c>
      <c r="O47" s="2">
        <v>119.82</v>
      </c>
      <c r="P47" s="3">
        <f t="shared" si="5"/>
        <v>-2225.5000000000005</v>
      </c>
    </row>
    <row r="48" spans="1:16" x14ac:dyDescent="0.35">
      <c r="A48" s="114">
        <v>51300</v>
      </c>
      <c r="B48" s="2">
        <v>695650.23</v>
      </c>
      <c r="C48" s="99">
        <v>1221411.8</v>
      </c>
      <c r="D48" s="2">
        <v>14269.38</v>
      </c>
      <c r="E48" s="2">
        <v>14269.38</v>
      </c>
      <c r="F48" s="2">
        <v>12779.29</v>
      </c>
      <c r="G48" s="2">
        <v>23382.799999999999</v>
      </c>
      <c r="H48" s="2">
        <v>262.14999999999998</v>
      </c>
      <c r="I48" s="2">
        <v>262.14999999999998</v>
      </c>
      <c r="J48" s="100">
        <f t="shared" si="0"/>
        <v>1273857.6599999997</v>
      </c>
      <c r="K48" s="2">
        <v>963055.72</v>
      </c>
      <c r="L48" s="3">
        <f t="shared" si="1"/>
        <v>310801.93999999971</v>
      </c>
      <c r="M48" s="101">
        <f t="shared" si="3"/>
        <v>0.24398482637377225</v>
      </c>
      <c r="O48" s="2">
        <v>51452.78</v>
      </c>
      <c r="P48" s="3">
        <f t="shared" si="5"/>
        <v>-1222404.8799999997</v>
      </c>
    </row>
    <row r="49" spans="1:16" x14ac:dyDescent="0.35">
      <c r="A49" s="114">
        <v>51400</v>
      </c>
      <c r="B49" s="2">
        <v>265176.51</v>
      </c>
      <c r="C49" s="99">
        <v>456958.26</v>
      </c>
      <c r="D49" s="2">
        <v>5439.6</v>
      </c>
      <c r="E49" s="2">
        <v>5439.6</v>
      </c>
      <c r="F49" s="2">
        <v>81166.8</v>
      </c>
      <c r="G49" s="2">
        <v>148513.73000000001</v>
      </c>
      <c r="H49" s="2">
        <v>1665.11</v>
      </c>
      <c r="I49" s="2">
        <v>1665.11</v>
      </c>
      <c r="J49" s="100">
        <f t="shared" si="0"/>
        <v>619681.40999999992</v>
      </c>
      <c r="K49" s="2">
        <v>578493.36</v>
      </c>
      <c r="L49" s="3">
        <f t="shared" si="1"/>
        <v>41188.04999999993</v>
      </c>
      <c r="M49" s="101">
        <f t="shared" si="3"/>
        <v>6.6466492838634511E-2</v>
      </c>
      <c r="O49" s="2">
        <v>28244.92</v>
      </c>
      <c r="P49" s="3">
        <f t="shared" si="5"/>
        <v>-591436.48999999987</v>
      </c>
    </row>
    <row r="50" spans="1:16" x14ac:dyDescent="0.35">
      <c r="A50" s="114">
        <v>51500</v>
      </c>
      <c r="B50" s="2">
        <v>81.77</v>
      </c>
      <c r="C50" s="99">
        <v>-290.69</v>
      </c>
      <c r="D50" s="2">
        <v>0</v>
      </c>
      <c r="E50" s="2">
        <v>0</v>
      </c>
      <c r="F50" s="2">
        <v>4987.5</v>
      </c>
      <c r="G50" s="2">
        <v>9125.74</v>
      </c>
      <c r="H50" s="2">
        <v>102.32</v>
      </c>
      <c r="I50" s="2">
        <v>102.32</v>
      </c>
      <c r="J50" s="100">
        <f t="shared" si="0"/>
        <v>9039.6899999999987</v>
      </c>
      <c r="K50" s="2">
        <v>10948.430000000004</v>
      </c>
      <c r="L50" s="3">
        <f t="shared" si="1"/>
        <v>-1908.7400000000052</v>
      </c>
      <c r="M50" s="101">
        <f t="shared" si="3"/>
        <v>-0.21115104610888266</v>
      </c>
      <c r="O50" s="2">
        <v>290.69</v>
      </c>
      <c r="P50" s="3">
        <f t="shared" si="5"/>
        <v>-8748.9999999999982</v>
      </c>
    </row>
    <row r="51" spans="1:16" x14ac:dyDescent="0.35">
      <c r="A51" s="114">
        <v>51700</v>
      </c>
      <c r="B51" s="2">
        <v>0</v>
      </c>
      <c r="C51" s="99">
        <v>-3931.89</v>
      </c>
      <c r="D51" s="2">
        <v>0</v>
      </c>
      <c r="E51" s="2">
        <v>0</v>
      </c>
      <c r="F51" s="2">
        <v>41600.04</v>
      </c>
      <c r="G51" s="2">
        <v>76117.86</v>
      </c>
      <c r="H51" s="2">
        <v>853.34</v>
      </c>
      <c r="I51" s="2">
        <v>853.34</v>
      </c>
      <c r="J51" s="100">
        <f t="shared" si="0"/>
        <v>73892.649999999994</v>
      </c>
      <c r="K51" s="2">
        <v>62955.819999999992</v>
      </c>
      <c r="L51" s="3">
        <f t="shared" si="1"/>
        <v>10936.830000000002</v>
      </c>
      <c r="M51" s="101">
        <f t="shared" si="3"/>
        <v>0.14800971409199701</v>
      </c>
      <c r="O51" s="2">
        <v>3931.89</v>
      </c>
      <c r="P51" s="3">
        <f t="shared" si="5"/>
        <v>-69960.759999999995</v>
      </c>
    </row>
    <row r="52" spans="1:16" x14ac:dyDescent="0.35">
      <c r="A52" s="114">
        <v>51800</v>
      </c>
      <c r="B52" s="2">
        <v>1410563.54</v>
      </c>
      <c r="C52" s="99">
        <v>2454937.31</v>
      </c>
      <c r="D52" s="2">
        <v>28934.94</v>
      </c>
      <c r="E52" s="2">
        <v>28934.94</v>
      </c>
      <c r="F52" s="2">
        <v>6039.76</v>
      </c>
      <c r="G52" s="2">
        <v>11051.15</v>
      </c>
      <c r="H52" s="2">
        <v>123.9</v>
      </c>
      <c r="I52" s="2">
        <v>123.9</v>
      </c>
      <c r="J52" s="100">
        <f t="shared" si="0"/>
        <v>2524106.1399999997</v>
      </c>
      <c r="K52" s="2">
        <v>2206142.64</v>
      </c>
      <c r="L52" s="3">
        <f t="shared" si="1"/>
        <v>317963.49999999953</v>
      </c>
      <c r="M52" s="101">
        <f t="shared" si="3"/>
        <v>0.12597073275214948</v>
      </c>
      <c r="O52" s="2">
        <v>126039.74</v>
      </c>
      <c r="P52" s="3">
        <f t="shared" si="5"/>
        <v>-2398066.3999999994</v>
      </c>
    </row>
    <row r="53" spans="1:16" x14ac:dyDescent="0.35">
      <c r="A53" s="114">
        <v>52200</v>
      </c>
      <c r="B53" s="2">
        <v>0</v>
      </c>
      <c r="C53" s="99">
        <v>-191.77</v>
      </c>
      <c r="D53" s="2">
        <v>0</v>
      </c>
      <c r="E53" s="2">
        <v>0</v>
      </c>
      <c r="F53" s="2">
        <v>6269.35</v>
      </c>
      <c r="G53" s="2">
        <v>11471.23</v>
      </c>
      <c r="H53" s="2">
        <v>128.6</v>
      </c>
      <c r="I53" s="2">
        <v>128.6</v>
      </c>
      <c r="J53" s="100">
        <f t="shared" si="0"/>
        <v>11536.659999999994</v>
      </c>
      <c r="K53" s="2">
        <v>4496.7300000000014</v>
      </c>
      <c r="L53" s="3">
        <f t="shared" si="1"/>
        <v>7039.929999999993</v>
      </c>
      <c r="M53" s="101">
        <f t="shared" si="3"/>
        <v>0.61022254274634047</v>
      </c>
      <c r="O53" s="2">
        <v>191.77</v>
      </c>
      <c r="P53" s="3">
        <f t="shared" si="5"/>
        <v>-11344.889999999994</v>
      </c>
    </row>
    <row r="54" spans="1:16" x14ac:dyDescent="0.35">
      <c r="A54" s="114">
        <v>53000</v>
      </c>
      <c r="B54" s="2">
        <v>0</v>
      </c>
      <c r="C54" s="99">
        <v>0</v>
      </c>
      <c r="D54" s="2">
        <v>0</v>
      </c>
      <c r="E54" s="2">
        <v>0</v>
      </c>
      <c r="F54" s="2">
        <v>237.65</v>
      </c>
      <c r="G54" s="2">
        <v>434.86</v>
      </c>
      <c r="H54" s="2">
        <v>4.8899999999999997</v>
      </c>
      <c r="I54" s="2">
        <v>4.8899999999999997</v>
      </c>
      <c r="J54" s="100">
        <f t="shared" si="0"/>
        <v>444.64</v>
      </c>
      <c r="K54" s="2">
        <v>0</v>
      </c>
      <c r="L54" s="3">
        <f t="shared" si="1"/>
        <v>444.64</v>
      </c>
      <c r="M54" s="101">
        <f t="shared" si="3"/>
        <v>1</v>
      </c>
      <c r="O54" s="2">
        <v>0</v>
      </c>
      <c r="P54" s="3">
        <f t="shared" si="5"/>
        <v>-444.64</v>
      </c>
    </row>
    <row r="55" spans="1:16" x14ac:dyDescent="0.35">
      <c r="A55" s="115">
        <v>54100</v>
      </c>
      <c r="B55" s="2">
        <v>0</v>
      </c>
      <c r="C55" s="99">
        <v>0</v>
      </c>
      <c r="D55" s="2">
        <v>0</v>
      </c>
      <c r="E55" s="2">
        <v>0</v>
      </c>
      <c r="F55" s="2">
        <v>0</v>
      </c>
      <c r="G55" s="2">
        <v>0</v>
      </c>
      <c r="H55" s="2">
        <v>0</v>
      </c>
      <c r="I55" s="2">
        <v>0</v>
      </c>
      <c r="J55" s="100">
        <f t="shared" si="0"/>
        <v>0</v>
      </c>
      <c r="K55" s="2">
        <v>0</v>
      </c>
      <c r="L55" s="3">
        <f t="shared" si="1"/>
        <v>0</v>
      </c>
      <c r="M55" s="101">
        <f t="shared" si="3"/>
        <v>1</v>
      </c>
      <c r="O55" s="2">
        <v>227.71</v>
      </c>
      <c r="P55" t="s">
        <v>116</v>
      </c>
    </row>
    <row r="56" spans="1:16" x14ac:dyDescent="0.35">
      <c r="A56" s="114">
        <v>54200</v>
      </c>
      <c r="B56" s="2">
        <v>4953273.29</v>
      </c>
      <c r="C56" s="99">
        <v>8598885.2100000009</v>
      </c>
      <c r="D56" s="2">
        <v>101606.32</v>
      </c>
      <c r="E56" s="2">
        <v>101606.32</v>
      </c>
      <c r="F56" s="2">
        <v>150205.01999999999</v>
      </c>
      <c r="G56" s="2">
        <v>274836.21999999997</v>
      </c>
      <c r="H56" s="2">
        <v>3081.08</v>
      </c>
      <c r="I56" s="2">
        <v>3081.08</v>
      </c>
      <c r="J56" s="100">
        <f t="shared" si="0"/>
        <v>9083096.2300000023</v>
      </c>
      <c r="K56" s="2">
        <v>8500470.6300000008</v>
      </c>
      <c r="L56" s="3">
        <f t="shared" si="1"/>
        <v>582625.60000000149</v>
      </c>
      <c r="M56" s="101">
        <f t="shared" si="3"/>
        <v>6.4143942246883065E-2</v>
      </c>
      <c r="O56" s="2">
        <v>484270.88</v>
      </c>
      <c r="P56" s="3">
        <f>O56-J56</f>
        <v>-8598825.3500000015</v>
      </c>
    </row>
    <row r="57" spans="1:16" x14ac:dyDescent="0.35">
      <c r="A57" s="114">
        <v>54300</v>
      </c>
      <c r="B57" s="2">
        <v>10901.04</v>
      </c>
      <c r="C57" s="99">
        <v>17504.37</v>
      </c>
      <c r="D57" s="2">
        <v>223.64</v>
      </c>
      <c r="E57" s="2">
        <v>223.64</v>
      </c>
      <c r="F57" s="2">
        <v>13324.16</v>
      </c>
      <c r="G57" s="2">
        <v>24380.01</v>
      </c>
      <c r="H57" s="2">
        <v>273.31</v>
      </c>
      <c r="I57" s="2">
        <v>273.31</v>
      </c>
      <c r="J57" s="100">
        <f t="shared" si="0"/>
        <v>42878.279999999984</v>
      </c>
      <c r="K57" s="2">
        <v>47327.359999999993</v>
      </c>
      <c r="L57" s="3">
        <f t="shared" si="1"/>
        <v>-4449.080000000009</v>
      </c>
      <c r="M57" s="101">
        <f t="shared" si="3"/>
        <v>-0.10376069189342507</v>
      </c>
      <c r="O57" s="2">
        <v>2441.9899999999998</v>
      </c>
      <c r="P57" s="3">
        <f>O57-J57</f>
        <v>-40436.289999999986</v>
      </c>
    </row>
    <row r="58" spans="1:16" x14ac:dyDescent="0.35">
      <c r="A58" s="115">
        <v>60100</v>
      </c>
      <c r="B58" s="2">
        <v>0</v>
      </c>
      <c r="C58" s="99">
        <v>0</v>
      </c>
      <c r="D58" s="2">
        <v>0</v>
      </c>
      <c r="E58" s="2">
        <v>0</v>
      </c>
      <c r="F58" s="2">
        <v>0</v>
      </c>
      <c r="G58" s="2">
        <v>0</v>
      </c>
      <c r="H58" s="2">
        <v>0</v>
      </c>
      <c r="I58" s="2">
        <v>0</v>
      </c>
      <c r="J58" s="100">
        <f t="shared" si="0"/>
        <v>0</v>
      </c>
      <c r="K58" s="2">
        <v>4367.47</v>
      </c>
      <c r="L58" s="3">
        <f t="shared" si="1"/>
        <v>-4367.47</v>
      </c>
      <c r="M58" s="101">
        <f t="shared" si="3"/>
        <v>1</v>
      </c>
      <c r="O58" s="2">
        <v>0</v>
      </c>
      <c r="P58" t="s">
        <v>113</v>
      </c>
    </row>
    <row r="59" spans="1:16" x14ac:dyDescent="0.35">
      <c r="A59" s="114">
        <v>60400</v>
      </c>
      <c r="B59" s="2">
        <v>0</v>
      </c>
      <c r="C59" s="99">
        <v>0</v>
      </c>
      <c r="D59" s="2">
        <v>0</v>
      </c>
      <c r="E59" s="2">
        <v>0</v>
      </c>
      <c r="F59" s="2">
        <v>5925.45</v>
      </c>
      <c r="G59" s="2">
        <v>10842.03</v>
      </c>
      <c r="H59" s="2">
        <v>121.54</v>
      </c>
      <c r="I59" s="2">
        <v>121.54</v>
      </c>
      <c r="J59" s="100">
        <f t="shared" si="0"/>
        <v>11085.11</v>
      </c>
      <c r="K59" s="2">
        <v>5372.1499999999978</v>
      </c>
      <c r="L59" s="3">
        <f t="shared" si="1"/>
        <v>5712.9600000000028</v>
      </c>
      <c r="M59" s="101">
        <f t="shared" si="3"/>
        <v>0.51537242300707908</v>
      </c>
      <c r="O59" s="2">
        <v>0</v>
      </c>
      <c r="P59" s="3">
        <f>O59-J59</f>
        <v>-11085.11</v>
      </c>
    </row>
    <row r="60" spans="1:16" x14ac:dyDescent="0.35">
      <c r="A60" s="115">
        <v>60500</v>
      </c>
      <c r="B60" s="2">
        <v>0</v>
      </c>
      <c r="C60" s="99">
        <v>0</v>
      </c>
      <c r="D60" s="2">
        <v>0</v>
      </c>
      <c r="E60" s="2">
        <v>0</v>
      </c>
      <c r="F60" s="2">
        <v>0</v>
      </c>
      <c r="G60" s="2">
        <v>0</v>
      </c>
      <c r="H60" s="2">
        <v>0</v>
      </c>
      <c r="I60" s="2">
        <v>0</v>
      </c>
      <c r="J60" s="100">
        <f t="shared" si="0"/>
        <v>0</v>
      </c>
      <c r="K60" s="2">
        <v>2185.0599999999995</v>
      </c>
      <c r="L60" s="3">
        <f t="shared" si="1"/>
        <v>-2185.0599999999995</v>
      </c>
      <c r="M60" s="101">
        <f t="shared" si="3"/>
        <v>1</v>
      </c>
      <c r="O60" s="2">
        <v>0</v>
      </c>
      <c r="P60" t="s">
        <v>114</v>
      </c>
    </row>
    <row r="61" spans="1:16" x14ac:dyDescent="0.35">
      <c r="A61" s="114">
        <v>60601</v>
      </c>
      <c r="B61" s="2">
        <v>0</v>
      </c>
      <c r="C61" s="99">
        <v>-1216.32</v>
      </c>
      <c r="D61" s="2">
        <v>0</v>
      </c>
      <c r="E61" s="2">
        <v>0</v>
      </c>
      <c r="F61" s="2">
        <v>13390.63</v>
      </c>
      <c r="G61" s="2">
        <v>24501.39</v>
      </c>
      <c r="H61" s="2">
        <v>274.67</v>
      </c>
      <c r="I61" s="2">
        <v>274.67</v>
      </c>
      <c r="J61" s="100">
        <f t="shared" si="0"/>
        <v>23834.409999999996</v>
      </c>
      <c r="K61" s="2">
        <v>22186.739999999998</v>
      </c>
      <c r="L61" s="3">
        <f t="shared" si="1"/>
        <v>1647.6699999999983</v>
      </c>
      <c r="M61" s="101">
        <f t="shared" si="3"/>
        <v>6.9129884062580041E-2</v>
      </c>
      <c r="O61" s="2">
        <v>1216.32</v>
      </c>
      <c r="P61" s="3">
        <f>O61-J61</f>
        <v>-22618.089999999997</v>
      </c>
    </row>
    <row r="62" spans="1:16" x14ac:dyDescent="0.35">
      <c r="A62" s="114">
        <v>60700</v>
      </c>
      <c r="B62" s="2">
        <v>68622.41</v>
      </c>
      <c r="C62" s="99">
        <v>117657.3</v>
      </c>
      <c r="D62" s="2">
        <v>1407.65</v>
      </c>
      <c r="E62" s="2">
        <v>1407.65</v>
      </c>
      <c r="F62" s="2">
        <v>20425.580000000002</v>
      </c>
      <c r="G62" s="2">
        <v>37373.71</v>
      </c>
      <c r="H62" s="2">
        <v>418.99</v>
      </c>
      <c r="I62" s="2">
        <v>418.99</v>
      </c>
      <c r="J62" s="100">
        <f t="shared" si="0"/>
        <v>158684.28999999998</v>
      </c>
      <c r="K62" s="2">
        <v>170243.25</v>
      </c>
      <c r="L62" s="3">
        <f t="shared" si="1"/>
        <v>-11558.960000000021</v>
      </c>
      <c r="M62" s="101">
        <f t="shared" si="3"/>
        <v>-7.2842497515034549E-2</v>
      </c>
      <c r="O62" s="2">
        <v>7904.61</v>
      </c>
      <c r="P62" s="3">
        <f>O62-J62</f>
        <v>-150779.68</v>
      </c>
    </row>
    <row r="63" spans="1:16" x14ac:dyDescent="0.35">
      <c r="A63" s="114">
        <v>61000</v>
      </c>
      <c r="B63" s="2">
        <v>27116.82</v>
      </c>
      <c r="C63" s="99">
        <v>46969</v>
      </c>
      <c r="D63" s="2">
        <v>556.24</v>
      </c>
      <c r="E63" s="2">
        <v>556.24</v>
      </c>
      <c r="F63" s="2">
        <v>1986.21</v>
      </c>
      <c r="G63" s="2">
        <v>3634.32</v>
      </c>
      <c r="H63" s="2">
        <v>40.74</v>
      </c>
      <c r="I63" s="2">
        <v>40.74</v>
      </c>
      <c r="J63" s="100">
        <f t="shared" si="0"/>
        <v>51797.279999999992</v>
      </c>
      <c r="K63" s="2">
        <v>45967.360000000001</v>
      </c>
      <c r="L63" s="3">
        <f t="shared" si="1"/>
        <v>5829.919999999991</v>
      </c>
      <c r="M63" s="101">
        <f t="shared" si="3"/>
        <v>0.11255262824611624</v>
      </c>
      <c r="O63" s="2">
        <v>2647.67</v>
      </c>
      <c r="P63" s="3">
        <f>O63-J63</f>
        <v>-49149.609999999993</v>
      </c>
    </row>
    <row r="64" spans="1:16" x14ac:dyDescent="0.35">
      <c r="A64" s="115">
        <v>63500</v>
      </c>
      <c r="B64" s="2">
        <v>0</v>
      </c>
      <c r="C64" s="99">
        <v>0</v>
      </c>
      <c r="D64" s="2">
        <v>0</v>
      </c>
      <c r="E64" s="2">
        <v>0</v>
      </c>
      <c r="F64" s="2">
        <v>0</v>
      </c>
      <c r="G64" s="2">
        <v>0</v>
      </c>
      <c r="H64" s="2">
        <v>0</v>
      </c>
      <c r="I64" s="2">
        <v>0</v>
      </c>
      <c r="J64" s="100">
        <f t="shared" si="0"/>
        <v>0</v>
      </c>
      <c r="K64" s="2">
        <v>0</v>
      </c>
      <c r="L64" s="3">
        <f t="shared" si="1"/>
        <v>0</v>
      </c>
      <c r="M64" s="101">
        <f t="shared" si="3"/>
        <v>1</v>
      </c>
      <c r="O64" s="2">
        <v>545.79</v>
      </c>
      <c r="P64" t="s">
        <v>117</v>
      </c>
    </row>
    <row r="65" spans="1:16" x14ac:dyDescent="0.35">
      <c r="A65" s="114">
        <v>63700</v>
      </c>
      <c r="B65" s="2">
        <v>8005.15</v>
      </c>
      <c r="C65" s="99">
        <v>14042.07</v>
      </c>
      <c r="D65" s="2">
        <v>164.22</v>
      </c>
      <c r="E65" s="2">
        <v>164.22</v>
      </c>
      <c r="F65" s="2">
        <v>0</v>
      </c>
      <c r="G65" s="2">
        <v>0</v>
      </c>
      <c r="H65" s="2">
        <v>0</v>
      </c>
      <c r="I65" s="2">
        <v>0</v>
      </c>
      <c r="J65" s="100">
        <f t="shared" si="0"/>
        <v>14370.509999999998</v>
      </c>
      <c r="K65" s="2">
        <v>13065.68</v>
      </c>
      <c r="L65" s="3">
        <f t="shared" si="1"/>
        <v>1304.8299999999981</v>
      </c>
      <c r="M65" s="101">
        <f t="shared" si="3"/>
        <v>9.0799143523785736E-2</v>
      </c>
      <c r="O65" s="2">
        <v>605.36</v>
      </c>
      <c r="P65" s="3">
        <f>O65-J65</f>
        <v>-13765.149999999998</v>
      </c>
    </row>
    <row r="66" spans="1:16" x14ac:dyDescent="0.35">
      <c r="A66" s="114">
        <v>64100</v>
      </c>
      <c r="B66" s="2">
        <v>12521.76</v>
      </c>
      <c r="C66" s="99">
        <v>20883.939999999999</v>
      </c>
      <c r="D66" s="2">
        <v>256.83999999999997</v>
      </c>
      <c r="E66" s="2">
        <v>256.83999999999997</v>
      </c>
      <c r="F66" s="2">
        <v>13242</v>
      </c>
      <c r="G66" s="2">
        <v>24229.52</v>
      </c>
      <c r="H66" s="2">
        <v>271.64</v>
      </c>
      <c r="I66" s="2">
        <v>271.64</v>
      </c>
      <c r="J66" s="100">
        <f t="shared" si="0"/>
        <v>46170.42</v>
      </c>
      <c r="K66" s="2">
        <v>40983.51</v>
      </c>
      <c r="L66" s="3">
        <f t="shared" si="1"/>
        <v>5186.9099999999962</v>
      </c>
      <c r="M66" s="101">
        <f t="shared" si="3"/>
        <v>0.11234270773365276</v>
      </c>
      <c r="O66" s="2">
        <v>2027.42</v>
      </c>
      <c r="P66" s="3">
        <f>O66-J66</f>
        <v>-44143</v>
      </c>
    </row>
    <row r="67" spans="1:16" x14ac:dyDescent="0.35">
      <c r="A67" s="114">
        <v>67100</v>
      </c>
      <c r="B67" s="2">
        <v>0</v>
      </c>
      <c r="C67" s="99">
        <v>-521.52</v>
      </c>
      <c r="D67" s="2">
        <v>0</v>
      </c>
      <c r="E67" s="2">
        <v>0</v>
      </c>
      <c r="F67" s="2">
        <v>5490.46</v>
      </c>
      <c r="G67" s="2">
        <v>10046.1</v>
      </c>
      <c r="H67" s="2">
        <v>112.63</v>
      </c>
      <c r="I67" s="2">
        <v>112.63</v>
      </c>
      <c r="J67" s="100">
        <f t="shared" ref="J67:J130" si="6">SUM(C67:I67)-F67</f>
        <v>9749.84</v>
      </c>
      <c r="K67" s="2">
        <v>8942.3300000000017</v>
      </c>
      <c r="L67" s="3">
        <f t="shared" ref="L67:L130" si="7">J67-K67</f>
        <v>807.5099999999984</v>
      </c>
      <c r="M67" s="101">
        <f t="shared" si="3"/>
        <v>8.2822897606524656E-2</v>
      </c>
      <c r="O67" s="2">
        <v>521.52</v>
      </c>
      <c r="P67" s="3">
        <f>O67-J67</f>
        <v>-9228.32</v>
      </c>
    </row>
    <row r="68" spans="1:16" x14ac:dyDescent="0.35">
      <c r="A68" s="114">
        <v>67300</v>
      </c>
      <c r="B68" s="2">
        <v>17555.48</v>
      </c>
      <c r="C68" s="99">
        <v>29837.96</v>
      </c>
      <c r="D68" s="2">
        <v>360.08</v>
      </c>
      <c r="E68" s="2">
        <v>360.08</v>
      </c>
      <c r="F68" s="2">
        <v>0</v>
      </c>
      <c r="G68" s="2">
        <v>0</v>
      </c>
      <c r="H68" s="2">
        <v>0</v>
      </c>
      <c r="I68" s="2">
        <v>0</v>
      </c>
      <c r="J68" s="100">
        <f t="shared" si="6"/>
        <v>30558.120000000003</v>
      </c>
      <c r="K68" s="2">
        <v>27842.05</v>
      </c>
      <c r="L68" s="3">
        <f t="shared" si="7"/>
        <v>2716.0700000000033</v>
      </c>
      <c r="M68" s="101">
        <f t="shared" si="3"/>
        <v>8.8882104003780438E-2</v>
      </c>
      <c r="O68" s="2">
        <v>2283.79</v>
      </c>
      <c r="P68" s="3">
        <f>O68-J68</f>
        <v>-28274.33</v>
      </c>
    </row>
    <row r="69" spans="1:16" x14ac:dyDescent="0.35">
      <c r="A69" s="114">
        <v>67500</v>
      </c>
      <c r="B69" s="2">
        <v>271012.21000000002</v>
      </c>
      <c r="C69" s="99">
        <v>465623.54</v>
      </c>
      <c r="D69" s="2">
        <v>5559.25</v>
      </c>
      <c r="E69" s="2">
        <v>5559.25</v>
      </c>
      <c r="F69" s="2">
        <v>77221.710000000006</v>
      </c>
      <c r="G69" s="2">
        <v>141295.97</v>
      </c>
      <c r="H69" s="2">
        <v>1584.08</v>
      </c>
      <c r="I69" s="2">
        <v>1584.08</v>
      </c>
      <c r="J69" s="100">
        <f t="shared" si="6"/>
        <v>621206.16999999993</v>
      </c>
      <c r="K69" s="2">
        <v>545456.85</v>
      </c>
      <c r="L69" s="3">
        <f t="shared" si="7"/>
        <v>75749.319999999949</v>
      </c>
      <c r="M69" s="101">
        <f t="shared" ref="M69:M132" si="8">IF(J69=0,1,L69/J69)</f>
        <v>0.12193909793265569</v>
      </c>
      <c r="O69" s="2">
        <v>30259.53</v>
      </c>
      <c r="P69" s="3">
        <f>O69-J69</f>
        <v>-590946.6399999999</v>
      </c>
    </row>
    <row r="70" spans="1:16" x14ac:dyDescent="0.35">
      <c r="A70" s="115">
        <v>67900</v>
      </c>
      <c r="B70" s="2">
        <v>0</v>
      </c>
      <c r="C70" s="99">
        <v>0</v>
      </c>
      <c r="D70" s="2">
        <v>0</v>
      </c>
      <c r="E70" s="2">
        <v>0</v>
      </c>
      <c r="F70" s="2">
        <v>0</v>
      </c>
      <c r="G70" s="2">
        <v>0</v>
      </c>
      <c r="H70" s="2">
        <v>0</v>
      </c>
      <c r="I70" s="2">
        <v>0</v>
      </c>
      <c r="J70" s="100">
        <f t="shared" si="6"/>
        <v>0</v>
      </c>
      <c r="K70" s="2">
        <v>0</v>
      </c>
      <c r="L70" s="3">
        <f t="shared" si="7"/>
        <v>0</v>
      </c>
      <c r="M70" s="101">
        <f t="shared" si="8"/>
        <v>1</v>
      </c>
      <c r="O70" s="2">
        <v>76.569999999999993</v>
      </c>
      <c r="P70" t="s">
        <v>118</v>
      </c>
    </row>
    <row r="71" spans="1:16" x14ac:dyDescent="0.35">
      <c r="A71" s="114">
        <v>68200</v>
      </c>
      <c r="B71" s="2">
        <v>0</v>
      </c>
      <c r="C71" s="99">
        <v>-2030.02</v>
      </c>
      <c r="D71" s="2">
        <v>0</v>
      </c>
      <c r="E71" s="2">
        <v>0</v>
      </c>
      <c r="F71" s="2">
        <v>5808.24</v>
      </c>
      <c r="G71" s="2">
        <v>10627.8</v>
      </c>
      <c r="H71" s="2">
        <v>119.16</v>
      </c>
      <c r="I71" s="2">
        <v>119.16</v>
      </c>
      <c r="J71" s="100">
        <f t="shared" si="6"/>
        <v>8836.0999999999985</v>
      </c>
      <c r="K71" s="2">
        <v>19963.97</v>
      </c>
      <c r="L71" s="3">
        <f t="shared" si="7"/>
        <v>-11127.870000000003</v>
      </c>
      <c r="M71" s="101">
        <f t="shared" si="8"/>
        <v>-1.2593644254818308</v>
      </c>
      <c r="O71" s="2">
        <v>2030.02</v>
      </c>
      <c r="P71" s="3">
        <f t="shared" ref="P71:P83" si="9">O71-J71</f>
        <v>-6806.0799999999981</v>
      </c>
    </row>
    <row r="72" spans="1:16" x14ac:dyDescent="0.35">
      <c r="A72" s="114">
        <v>70101</v>
      </c>
      <c r="B72" s="2">
        <v>171938.31</v>
      </c>
      <c r="C72" s="99">
        <v>294221.27</v>
      </c>
      <c r="D72" s="2">
        <v>3526.89</v>
      </c>
      <c r="E72" s="2">
        <v>3526.89</v>
      </c>
      <c r="F72" s="2">
        <v>34085.870000000003</v>
      </c>
      <c r="G72" s="2">
        <v>62368.38</v>
      </c>
      <c r="H72" s="2">
        <v>699.24</v>
      </c>
      <c r="I72" s="2">
        <v>699.24</v>
      </c>
      <c r="J72" s="100">
        <f t="shared" si="6"/>
        <v>365041.91000000003</v>
      </c>
      <c r="K72" s="2">
        <v>326637.84999999998</v>
      </c>
      <c r="L72" s="3">
        <f t="shared" si="7"/>
        <v>38404.060000000056</v>
      </c>
      <c r="M72" s="101">
        <f t="shared" si="8"/>
        <v>0.10520452295463842</v>
      </c>
      <c r="O72" s="2">
        <v>20381.099999999999</v>
      </c>
      <c r="P72" s="3">
        <f t="shared" si="9"/>
        <v>-344660.81000000006</v>
      </c>
    </row>
    <row r="73" spans="1:16" x14ac:dyDescent="0.35">
      <c r="A73" s="114">
        <v>70102</v>
      </c>
      <c r="B73" s="2">
        <v>106585.46</v>
      </c>
      <c r="C73" s="99">
        <v>185885.12</v>
      </c>
      <c r="D73" s="2">
        <v>2186.4</v>
      </c>
      <c r="E73" s="2">
        <v>2186.4</v>
      </c>
      <c r="F73" s="2">
        <v>2911.56</v>
      </c>
      <c r="G73" s="2">
        <v>5327.42</v>
      </c>
      <c r="H73" s="2">
        <v>59.71</v>
      </c>
      <c r="I73" s="2">
        <v>59.71</v>
      </c>
      <c r="J73" s="100">
        <f t="shared" si="6"/>
        <v>195704.75999999998</v>
      </c>
      <c r="K73" s="2">
        <v>186226.17999999996</v>
      </c>
      <c r="L73" s="3">
        <f t="shared" si="7"/>
        <v>9478.5800000000163</v>
      </c>
      <c r="M73" s="101">
        <f t="shared" si="8"/>
        <v>4.8433058041102407E-2</v>
      </c>
      <c r="O73" s="2">
        <v>9139.1</v>
      </c>
      <c r="P73" s="3">
        <f t="shared" si="9"/>
        <v>-186565.65999999997</v>
      </c>
    </row>
    <row r="74" spans="1:16" x14ac:dyDescent="0.35">
      <c r="A74" s="114">
        <v>70104</v>
      </c>
      <c r="B74" s="2">
        <v>13075.48</v>
      </c>
      <c r="C74" s="99">
        <v>21882.18</v>
      </c>
      <c r="D74" s="2">
        <v>268.23</v>
      </c>
      <c r="E74" s="2">
        <v>268.23</v>
      </c>
      <c r="F74" s="2">
        <v>9664.3799999999992</v>
      </c>
      <c r="G74" s="2">
        <v>17683.45</v>
      </c>
      <c r="H74" s="2">
        <v>198.25</v>
      </c>
      <c r="I74" s="2">
        <v>198.25</v>
      </c>
      <c r="J74" s="100">
        <f t="shared" si="6"/>
        <v>40498.590000000004</v>
      </c>
      <c r="K74" s="2">
        <v>33441.350000000006</v>
      </c>
      <c r="L74" s="3">
        <f t="shared" si="7"/>
        <v>7057.239999999998</v>
      </c>
      <c r="M74" s="101">
        <f t="shared" si="8"/>
        <v>0.17425890629772536</v>
      </c>
      <c r="O74" s="2">
        <v>2042.47</v>
      </c>
      <c r="P74" s="3">
        <f t="shared" si="9"/>
        <v>-38456.120000000003</v>
      </c>
    </row>
    <row r="75" spans="1:16" x14ac:dyDescent="0.35">
      <c r="A75" s="114">
        <v>70108</v>
      </c>
      <c r="B75" s="2">
        <v>14094.7</v>
      </c>
      <c r="C75" s="99">
        <v>24572.54</v>
      </c>
      <c r="D75" s="2">
        <v>289.11</v>
      </c>
      <c r="E75" s="2">
        <v>289.11</v>
      </c>
      <c r="F75" s="2">
        <v>756.2</v>
      </c>
      <c r="G75" s="2">
        <v>1383.61</v>
      </c>
      <c r="H75" s="2">
        <v>15.51</v>
      </c>
      <c r="I75" s="2">
        <v>15.51</v>
      </c>
      <c r="J75" s="100">
        <f t="shared" si="6"/>
        <v>26565.39</v>
      </c>
      <c r="K75" s="2">
        <v>24282.869999999995</v>
      </c>
      <c r="L75" s="3">
        <f t="shared" si="7"/>
        <v>2282.5200000000041</v>
      </c>
      <c r="M75" s="101">
        <f t="shared" si="8"/>
        <v>8.5920816521045024E-2</v>
      </c>
      <c r="O75" s="2">
        <v>1217.05</v>
      </c>
      <c r="P75" s="3">
        <f t="shared" si="9"/>
        <v>-25348.34</v>
      </c>
    </row>
    <row r="76" spans="1:16" x14ac:dyDescent="0.35">
      <c r="A76" s="114">
        <v>70202</v>
      </c>
      <c r="B76" s="2">
        <v>296065.49</v>
      </c>
      <c r="C76" s="99">
        <v>505345.13</v>
      </c>
      <c r="D76" s="2">
        <v>6073.13</v>
      </c>
      <c r="E76" s="2">
        <v>6073.13</v>
      </c>
      <c r="F76" s="2">
        <v>85206.99</v>
      </c>
      <c r="G76" s="2">
        <v>155906.06</v>
      </c>
      <c r="H76" s="2">
        <v>1747.82</v>
      </c>
      <c r="I76" s="2">
        <v>1747.82</v>
      </c>
      <c r="J76" s="100">
        <f t="shared" si="6"/>
        <v>676893.08999999985</v>
      </c>
      <c r="K76" s="2">
        <v>639380.74000000011</v>
      </c>
      <c r="L76" s="3">
        <f t="shared" si="7"/>
        <v>37512.349999999744</v>
      </c>
      <c r="M76" s="101">
        <f t="shared" si="8"/>
        <v>5.5418426564230037E-2</v>
      </c>
      <c r="O76" s="2">
        <v>36377.35</v>
      </c>
      <c r="P76" s="3">
        <f t="shared" si="9"/>
        <v>-640515.73999999987</v>
      </c>
    </row>
    <row r="77" spans="1:16" x14ac:dyDescent="0.35">
      <c r="A77" s="114">
        <v>70203</v>
      </c>
      <c r="B77" s="2">
        <v>1172565.6599999999</v>
      </c>
      <c r="C77" s="99">
        <v>2028268.24</v>
      </c>
      <c r="D77" s="2">
        <v>24052.6</v>
      </c>
      <c r="E77" s="2">
        <v>24052.6</v>
      </c>
      <c r="F77" s="2">
        <v>52884.82</v>
      </c>
      <c r="G77" s="2">
        <v>96765.41</v>
      </c>
      <c r="H77" s="2">
        <v>1084.81</v>
      </c>
      <c r="I77" s="2">
        <v>1084.81</v>
      </c>
      <c r="J77" s="100">
        <f t="shared" si="6"/>
        <v>2175308.4700000007</v>
      </c>
      <c r="K77" s="2">
        <v>2013780.1500000001</v>
      </c>
      <c r="L77" s="3">
        <f t="shared" si="7"/>
        <v>161528.32000000053</v>
      </c>
      <c r="M77" s="101">
        <f t="shared" si="8"/>
        <v>7.4255362964683574E-2</v>
      </c>
      <c r="O77" s="2">
        <v>117142.21</v>
      </c>
      <c r="P77" s="3">
        <f t="shared" si="9"/>
        <v>-2058166.2600000007</v>
      </c>
    </row>
    <row r="78" spans="1:16" x14ac:dyDescent="0.35">
      <c r="A78" s="114">
        <v>70209</v>
      </c>
      <c r="B78" s="2">
        <v>23982.41</v>
      </c>
      <c r="C78" s="99">
        <v>42222.66</v>
      </c>
      <c r="D78" s="2">
        <v>0</v>
      </c>
      <c r="E78" s="2">
        <v>0</v>
      </c>
      <c r="F78" s="2">
        <v>0</v>
      </c>
      <c r="G78" s="2">
        <v>0</v>
      </c>
      <c r="H78" s="2">
        <v>0</v>
      </c>
      <c r="I78" s="2">
        <v>0</v>
      </c>
      <c r="J78" s="100">
        <f t="shared" si="6"/>
        <v>42222.66</v>
      </c>
      <c r="K78" s="2">
        <v>43480.06</v>
      </c>
      <c r="L78" s="3">
        <f t="shared" si="7"/>
        <v>-1257.3999999999942</v>
      </c>
      <c r="M78" s="101">
        <f t="shared" si="8"/>
        <v>-2.9780217541954819E-2</v>
      </c>
      <c r="O78" s="2">
        <v>1659</v>
      </c>
      <c r="P78" s="3">
        <f t="shared" si="9"/>
        <v>-40563.660000000003</v>
      </c>
    </row>
    <row r="79" spans="1:16" x14ac:dyDescent="0.35">
      <c r="A79" s="114">
        <v>70212</v>
      </c>
      <c r="B79" s="2">
        <v>7635.33</v>
      </c>
      <c r="C79" s="99">
        <v>11316.56</v>
      </c>
      <c r="D79" s="2">
        <v>156.63</v>
      </c>
      <c r="E79" s="2">
        <v>156.63</v>
      </c>
      <c r="F79" s="2">
        <v>352.74</v>
      </c>
      <c r="G79" s="2">
        <v>645.41</v>
      </c>
      <c r="H79" s="2">
        <v>7.24</v>
      </c>
      <c r="I79" s="2">
        <v>7.24</v>
      </c>
      <c r="J79" s="100">
        <f t="shared" si="6"/>
        <v>12289.709999999997</v>
      </c>
      <c r="K79" s="2">
        <v>11719.17</v>
      </c>
      <c r="L79" s="3">
        <f t="shared" si="7"/>
        <v>570.53999999999724</v>
      </c>
      <c r="M79" s="101">
        <f t="shared" si="8"/>
        <v>4.6424203663064254E-2</v>
      </c>
      <c r="O79" s="2">
        <v>2653.99</v>
      </c>
      <c r="P79" s="3">
        <f t="shared" si="9"/>
        <v>-9635.7199999999975</v>
      </c>
    </row>
    <row r="80" spans="1:16" x14ac:dyDescent="0.35">
      <c r="A80" s="114">
        <v>70215</v>
      </c>
      <c r="B80" s="2">
        <v>19800.88</v>
      </c>
      <c r="C80" s="99">
        <v>34219.78</v>
      </c>
      <c r="D80" s="2">
        <v>406.16</v>
      </c>
      <c r="E80" s="2">
        <v>406.16</v>
      </c>
      <c r="F80" s="2">
        <v>0</v>
      </c>
      <c r="G80" s="2">
        <v>0</v>
      </c>
      <c r="H80" s="2">
        <v>0</v>
      </c>
      <c r="I80" s="2">
        <v>0</v>
      </c>
      <c r="J80" s="100">
        <f t="shared" si="6"/>
        <v>35032.100000000006</v>
      </c>
      <c r="K80" s="2">
        <v>31542.780000000002</v>
      </c>
      <c r="L80" s="3">
        <f t="shared" si="7"/>
        <v>3489.3200000000033</v>
      </c>
      <c r="M80" s="101">
        <f t="shared" si="8"/>
        <v>9.9603506498325903E-2</v>
      </c>
      <c r="O80" s="2">
        <v>2010.28</v>
      </c>
      <c r="P80" s="3">
        <f t="shared" si="9"/>
        <v>-33021.820000000007</v>
      </c>
    </row>
    <row r="81" spans="1:16" x14ac:dyDescent="0.35">
      <c r="A81" s="114">
        <v>70220</v>
      </c>
      <c r="B81" s="2">
        <v>0</v>
      </c>
      <c r="C81" s="99">
        <v>-286.86</v>
      </c>
      <c r="D81" s="2">
        <v>0</v>
      </c>
      <c r="E81" s="2">
        <v>0</v>
      </c>
      <c r="F81" s="2">
        <v>1180.04</v>
      </c>
      <c r="G81" s="2">
        <v>2159.17</v>
      </c>
      <c r="H81" s="2">
        <v>24.2</v>
      </c>
      <c r="I81" s="2">
        <v>24.2</v>
      </c>
      <c r="J81" s="100">
        <f t="shared" si="6"/>
        <v>1920.7099999999996</v>
      </c>
      <c r="K81" s="2">
        <v>2547.88</v>
      </c>
      <c r="L81" s="3">
        <f t="shared" si="7"/>
        <v>-627.17000000000053</v>
      </c>
      <c r="M81" s="101">
        <f t="shared" si="8"/>
        <v>-0.32653029348522195</v>
      </c>
      <c r="O81" s="2">
        <v>286.86</v>
      </c>
      <c r="P81" s="3">
        <f t="shared" si="9"/>
        <v>-1633.8499999999995</v>
      </c>
    </row>
    <row r="82" spans="1:16" x14ac:dyDescent="0.35">
      <c r="A82" s="114">
        <v>70222</v>
      </c>
      <c r="B82" s="2">
        <v>3096.99</v>
      </c>
      <c r="C82" s="99">
        <v>5188.43</v>
      </c>
      <c r="D82" s="2">
        <v>63.54</v>
      </c>
      <c r="E82" s="2">
        <v>63.54</v>
      </c>
      <c r="F82" s="2">
        <v>0</v>
      </c>
      <c r="G82" s="2">
        <v>0</v>
      </c>
      <c r="H82" s="2">
        <v>0</v>
      </c>
      <c r="I82" s="2">
        <v>0</v>
      </c>
      <c r="J82" s="100">
        <f t="shared" si="6"/>
        <v>5315.51</v>
      </c>
      <c r="K82" s="2">
        <v>6680.1</v>
      </c>
      <c r="L82" s="3">
        <f t="shared" si="7"/>
        <v>-1364.5900000000001</v>
      </c>
      <c r="M82" s="101">
        <f t="shared" si="8"/>
        <v>-0.25671854629188923</v>
      </c>
      <c r="O82" s="2">
        <v>478.54</v>
      </c>
      <c r="P82" s="3">
        <f t="shared" si="9"/>
        <v>-4836.97</v>
      </c>
    </row>
    <row r="83" spans="1:16" x14ac:dyDescent="0.35">
      <c r="A83" s="114">
        <v>70224</v>
      </c>
      <c r="B83" s="2">
        <v>1140</v>
      </c>
      <c r="C83" s="99">
        <v>1888.49</v>
      </c>
      <c r="D83" s="2">
        <v>23.38</v>
      </c>
      <c r="E83" s="2">
        <v>23.38</v>
      </c>
      <c r="F83" s="2">
        <v>0</v>
      </c>
      <c r="G83" s="2">
        <v>0</v>
      </c>
      <c r="H83" s="2">
        <v>0</v>
      </c>
      <c r="I83" s="2">
        <v>0</v>
      </c>
      <c r="J83" s="100">
        <f t="shared" si="6"/>
        <v>1935.2500000000002</v>
      </c>
      <c r="K83" s="2">
        <v>4974.5600000000004</v>
      </c>
      <c r="L83" s="3">
        <f t="shared" si="7"/>
        <v>-3039.3100000000004</v>
      </c>
      <c r="M83" s="101">
        <f t="shared" si="8"/>
        <v>-1.570499935408862</v>
      </c>
      <c r="O83" s="2">
        <v>197.4</v>
      </c>
      <c r="P83" s="3">
        <f t="shared" si="9"/>
        <v>-1737.8500000000001</v>
      </c>
    </row>
    <row r="84" spans="1:16" x14ac:dyDescent="0.35">
      <c r="A84" s="115">
        <v>70301</v>
      </c>
      <c r="B84" s="2">
        <v>40655.980000000003</v>
      </c>
      <c r="C84" s="99">
        <v>65262.53</v>
      </c>
      <c r="D84" s="2">
        <v>833.98</v>
      </c>
      <c r="E84" s="2">
        <v>833.98</v>
      </c>
      <c r="F84" s="2">
        <v>13894.57</v>
      </c>
      <c r="G84" s="2">
        <v>25399.35</v>
      </c>
      <c r="H84" s="2">
        <v>285.02</v>
      </c>
      <c r="I84" s="2">
        <v>285.02</v>
      </c>
      <c r="J84" s="100">
        <f t="shared" si="6"/>
        <v>92899.88</v>
      </c>
      <c r="K84" s="2">
        <v>196241.99000000005</v>
      </c>
      <c r="L84" s="3">
        <f t="shared" si="7"/>
        <v>-103342.11000000004</v>
      </c>
      <c r="M84" s="101">
        <f t="shared" si="8"/>
        <v>-1.1124030515432317</v>
      </c>
      <c r="O84" s="2">
        <v>9139.3799999999992</v>
      </c>
      <c r="P84" t="s">
        <v>107</v>
      </c>
    </row>
    <row r="85" spans="1:16" x14ac:dyDescent="0.35">
      <c r="A85" s="114">
        <v>70303</v>
      </c>
      <c r="B85" s="2">
        <v>33683.82</v>
      </c>
      <c r="C85" s="99">
        <v>58936.05</v>
      </c>
      <c r="D85" s="2">
        <v>690.94</v>
      </c>
      <c r="E85" s="2">
        <v>690.94</v>
      </c>
      <c r="F85" s="2">
        <v>0</v>
      </c>
      <c r="G85" s="2">
        <v>0</v>
      </c>
      <c r="H85" s="2">
        <v>0</v>
      </c>
      <c r="I85" s="2">
        <v>0</v>
      </c>
      <c r="J85" s="100">
        <f t="shared" si="6"/>
        <v>60317.930000000008</v>
      </c>
      <c r="K85" s="2">
        <v>53895.89</v>
      </c>
      <c r="L85" s="3">
        <f t="shared" si="7"/>
        <v>6422.0400000000081</v>
      </c>
      <c r="M85" s="101">
        <f t="shared" si="8"/>
        <v>0.10646983409410779</v>
      </c>
      <c r="O85" s="2">
        <v>2696.37</v>
      </c>
      <c r="P85" s="3">
        <f t="shared" ref="P85:P98" si="10">O85-J85</f>
        <v>-57621.560000000005</v>
      </c>
    </row>
    <row r="86" spans="1:16" x14ac:dyDescent="0.35">
      <c r="A86" s="114">
        <v>70305</v>
      </c>
      <c r="B86" s="2">
        <v>21138.54</v>
      </c>
      <c r="C86" s="99">
        <v>36614.89</v>
      </c>
      <c r="D86" s="2">
        <v>433.6</v>
      </c>
      <c r="E86" s="2">
        <v>433.6</v>
      </c>
      <c r="F86" s="2">
        <v>4629.03</v>
      </c>
      <c r="G86" s="2">
        <v>8469.7199999999993</v>
      </c>
      <c r="H86" s="2">
        <v>94.96</v>
      </c>
      <c r="I86" s="2">
        <v>94.96</v>
      </c>
      <c r="J86" s="100">
        <f t="shared" si="6"/>
        <v>46141.729999999996</v>
      </c>
      <c r="K86" s="2">
        <v>39230.780000000013</v>
      </c>
      <c r="L86" s="3">
        <f t="shared" si="7"/>
        <v>6910.9499999999825</v>
      </c>
      <c r="M86" s="101">
        <f t="shared" si="8"/>
        <v>0.14977656884559776</v>
      </c>
      <c r="O86" s="2">
        <v>2063.1999999999998</v>
      </c>
      <c r="P86" s="3">
        <f t="shared" si="10"/>
        <v>-44078.53</v>
      </c>
    </row>
    <row r="87" spans="1:16" x14ac:dyDescent="0.35">
      <c r="A87" s="114">
        <v>70401</v>
      </c>
      <c r="B87" s="2">
        <v>50830.22</v>
      </c>
      <c r="C87" s="99">
        <v>88345.32</v>
      </c>
      <c r="D87" s="2">
        <v>1042.68</v>
      </c>
      <c r="E87" s="2">
        <v>1042.68</v>
      </c>
      <c r="F87" s="2">
        <v>7025.87</v>
      </c>
      <c r="G87" s="2">
        <v>12813.44</v>
      </c>
      <c r="H87" s="2">
        <v>144.1</v>
      </c>
      <c r="I87" s="2">
        <v>144.1</v>
      </c>
      <c r="J87" s="100">
        <f t="shared" si="6"/>
        <v>103532.32</v>
      </c>
      <c r="K87" s="2">
        <v>79245.48000000001</v>
      </c>
      <c r="L87" s="3">
        <f t="shared" si="7"/>
        <v>24286.839999999997</v>
      </c>
      <c r="M87" s="101">
        <f t="shared" si="8"/>
        <v>0.23458220582712716</v>
      </c>
      <c r="O87" s="2">
        <v>4660.46</v>
      </c>
      <c r="P87" s="3">
        <f t="shared" si="10"/>
        <v>-98871.86</v>
      </c>
    </row>
    <row r="88" spans="1:16" x14ac:dyDescent="0.35">
      <c r="A88" s="114">
        <v>70402</v>
      </c>
      <c r="B88" s="2">
        <v>1545948.35</v>
      </c>
      <c r="C88" s="99">
        <v>2704660.1</v>
      </c>
      <c r="D88" s="2">
        <v>31711.56</v>
      </c>
      <c r="E88" s="2">
        <v>31711.56</v>
      </c>
      <c r="F88" s="2">
        <v>179981.09</v>
      </c>
      <c r="G88" s="2">
        <v>329319.03999999998</v>
      </c>
      <c r="H88" s="2">
        <v>3691.94</v>
      </c>
      <c r="I88" s="2">
        <v>3691.94</v>
      </c>
      <c r="J88" s="100">
        <f t="shared" si="6"/>
        <v>3104786.14</v>
      </c>
      <c r="K88" s="2">
        <v>2707800.78</v>
      </c>
      <c r="L88" s="3">
        <f t="shared" si="7"/>
        <v>396985.36000000034</v>
      </c>
      <c r="M88" s="101">
        <f t="shared" si="8"/>
        <v>0.12786238475027473</v>
      </c>
      <c r="O88" s="2">
        <v>144450.14000000001</v>
      </c>
      <c r="P88" s="3">
        <f t="shared" si="10"/>
        <v>-2960336</v>
      </c>
    </row>
    <row r="89" spans="1:16" x14ac:dyDescent="0.35">
      <c r="A89" s="114">
        <v>70403</v>
      </c>
      <c r="B89" s="2">
        <v>0</v>
      </c>
      <c r="C89" s="99">
        <v>0</v>
      </c>
      <c r="D89" s="2">
        <v>0</v>
      </c>
      <c r="E89" s="2">
        <v>0</v>
      </c>
      <c r="F89" s="2">
        <v>172.73</v>
      </c>
      <c r="G89" s="2">
        <v>316.07</v>
      </c>
      <c r="H89" s="2">
        <v>3.55</v>
      </c>
      <c r="I89" s="2">
        <v>3.55</v>
      </c>
      <c r="J89" s="100">
        <f t="shared" si="6"/>
        <v>323.16999999999996</v>
      </c>
      <c r="K89" s="2">
        <v>0</v>
      </c>
      <c r="L89" s="3">
        <f t="shared" si="7"/>
        <v>323.16999999999996</v>
      </c>
      <c r="M89" s="101">
        <f t="shared" si="8"/>
        <v>1</v>
      </c>
      <c r="O89" s="2">
        <v>0</v>
      </c>
      <c r="P89" s="3">
        <f t="shared" si="10"/>
        <v>-323.16999999999996</v>
      </c>
    </row>
    <row r="90" spans="1:16" x14ac:dyDescent="0.35">
      <c r="A90" s="114">
        <v>70404</v>
      </c>
      <c r="B90" s="2">
        <v>59573.78</v>
      </c>
      <c r="C90" s="99">
        <v>102514.55</v>
      </c>
      <c r="D90" s="2">
        <v>0</v>
      </c>
      <c r="E90" s="2">
        <v>0</v>
      </c>
      <c r="F90" s="2">
        <v>17841.07</v>
      </c>
      <c r="G90" s="2">
        <v>32644.53</v>
      </c>
      <c r="H90" s="2">
        <v>0</v>
      </c>
      <c r="I90" s="2">
        <v>0</v>
      </c>
      <c r="J90" s="100">
        <f t="shared" si="6"/>
        <v>135159.07999999999</v>
      </c>
      <c r="K90" s="2">
        <v>125717.21999999999</v>
      </c>
      <c r="L90" s="3">
        <f t="shared" si="7"/>
        <v>9441.86</v>
      </c>
      <c r="M90" s="101">
        <f t="shared" si="8"/>
        <v>6.9857385830090005E-2</v>
      </c>
      <c r="O90" s="2">
        <v>6489.26</v>
      </c>
      <c r="P90" s="3">
        <f t="shared" si="10"/>
        <v>-128669.81999999999</v>
      </c>
    </row>
    <row r="91" spans="1:16" x14ac:dyDescent="0.35">
      <c r="A91" s="114">
        <v>70406</v>
      </c>
      <c r="B91" s="2">
        <v>60194.02</v>
      </c>
      <c r="C91" s="99">
        <v>97953.61</v>
      </c>
      <c r="D91" s="2">
        <v>0</v>
      </c>
      <c r="E91" s="2">
        <v>0</v>
      </c>
      <c r="F91" s="2">
        <v>4482.5</v>
      </c>
      <c r="G91" s="2">
        <v>8112.88</v>
      </c>
      <c r="H91" s="2">
        <v>0</v>
      </c>
      <c r="I91" s="2">
        <v>0</v>
      </c>
      <c r="J91" s="100">
        <f t="shared" si="6"/>
        <v>106066.49</v>
      </c>
      <c r="K91" s="2">
        <v>65133.149999999994</v>
      </c>
      <c r="L91" s="3">
        <f t="shared" si="7"/>
        <v>40933.340000000011</v>
      </c>
      <c r="M91" s="101">
        <f t="shared" si="8"/>
        <v>0.38592151017724835</v>
      </c>
      <c r="O91" s="2">
        <v>3643.34</v>
      </c>
      <c r="P91" s="3">
        <f t="shared" si="10"/>
        <v>-102423.15000000001</v>
      </c>
    </row>
    <row r="92" spans="1:16" x14ac:dyDescent="0.35">
      <c r="A92" s="114">
        <v>70407</v>
      </c>
      <c r="B92" s="2">
        <v>16406.439999999999</v>
      </c>
      <c r="C92" s="99">
        <v>29525.89</v>
      </c>
      <c r="D92" s="2">
        <v>336.53</v>
      </c>
      <c r="E92" s="2">
        <v>0</v>
      </c>
      <c r="F92" s="2">
        <v>288.62</v>
      </c>
      <c r="G92" s="2">
        <v>528.12</v>
      </c>
      <c r="H92" s="2">
        <v>5.92</v>
      </c>
      <c r="I92" s="2">
        <v>0</v>
      </c>
      <c r="J92" s="100">
        <f t="shared" si="6"/>
        <v>30396.459999999995</v>
      </c>
      <c r="K92" s="2">
        <v>28072.800000000003</v>
      </c>
      <c r="L92" s="3">
        <f t="shared" si="7"/>
        <v>2323.6599999999926</v>
      </c>
      <c r="M92" s="101">
        <f t="shared" si="8"/>
        <v>7.6445086039624119E-2</v>
      </c>
      <c r="O92" s="2">
        <v>493.57</v>
      </c>
      <c r="P92" s="3">
        <f t="shared" si="10"/>
        <v>-29902.889999999996</v>
      </c>
    </row>
    <row r="93" spans="1:16" x14ac:dyDescent="0.35">
      <c r="A93" s="114">
        <v>70413</v>
      </c>
      <c r="B93" s="2">
        <v>12910.81</v>
      </c>
      <c r="C93" s="99">
        <v>22381.040000000001</v>
      </c>
      <c r="D93" s="2">
        <v>0</v>
      </c>
      <c r="E93" s="2">
        <v>0</v>
      </c>
      <c r="F93" s="2">
        <v>0</v>
      </c>
      <c r="G93" s="2">
        <v>0</v>
      </c>
      <c r="H93" s="2">
        <v>0</v>
      </c>
      <c r="I93" s="2">
        <v>0</v>
      </c>
      <c r="J93" s="100">
        <f t="shared" si="6"/>
        <v>22381.040000000001</v>
      </c>
      <c r="K93" s="2">
        <v>22006.560000000001</v>
      </c>
      <c r="L93" s="3">
        <f t="shared" si="7"/>
        <v>374.47999999999956</v>
      </c>
      <c r="M93" s="101">
        <f t="shared" si="8"/>
        <v>1.6732019602306216E-2</v>
      </c>
      <c r="O93" s="2">
        <v>1094.3699999999999</v>
      </c>
      <c r="P93" s="3">
        <f t="shared" si="10"/>
        <v>-21286.670000000002</v>
      </c>
    </row>
    <row r="94" spans="1:16" x14ac:dyDescent="0.35">
      <c r="A94" s="114">
        <v>70420</v>
      </c>
      <c r="B94" s="2">
        <v>65227.86</v>
      </c>
      <c r="C94" s="99">
        <v>112100.38</v>
      </c>
      <c r="D94" s="2">
        <v>1338.01</v>
      </c>
      <c r="E94" s="2">
        <v>1338.01</v>
      </c>
      <c r="F94" s="2">
        <v>16450.39</v>
      </c>
      <c r="G94" s="2">
        <v>30099.35</v>
      </c>
      <c r="H94" s="2">
        <v>337.43</v>
      </c>
      <c r="I94" s="2">
        <v>337.43</v>
      </c>
      <c r="J94" s="100">
        <f t="shared" si="6"/>
        <v>145550.60999999999</v>
      </c>
      <c r="K94" s="2">
        <v>124948.74999999997</v>
      </c>
      <c r="L94" s="3">
        <f t="shared" si="7"/>
        <v>20601.860000000015</v>
      </c>
      <c r="M94" s="101">
        <f t="shared" si="8"/>
        <v>0.14154430544811883</v>
      </c>
      <c r="O94" s="2">
        <v>7248.02</v>
      </c>
      <c r="P94" s="3">
        <f t="shared" si="10"/>
        <v>-138302.59</v>
      </c>
    </row>
    <row r="95" spans="1:16" x14ac:dyDescent="0.35">
      <c r="A95" s="114">
        <v>70501</v>
      </c>
      <c r="B95" s="2">
        <v>97495.92</v>
      </c>
      <c r="C95" s="99">
        <v>167494.64000000001</v>
      </c>
      <c r="D95" s="2">
        <v>1999.95</v>
      </c>
      <c r="E95" s="2">
        <v>1999.95</v>
      </c>
      <c r="F95" s="2">
        <v>15932.61</v>
      </c>
      <c r="G95" s="2">
        <v>29152.66</v>
      </c>
      <c r="H95" s="2">
        <v>326.82</v>
      </c>
      <c r="I95" s="2">
        <v>326.82</v>
      </c>
      <c r="J95" s="100">
        <f t="shared" si="6"/>
        <v>201300.84000000003</v>
      </c>
      <c r="K95" s="2">
        <v>176851.19000000003</v>
      </c>
      <c r="L95" s="3">
        <f t="shared" si="7"/>
        <v>24449.649999999994</v>
      </c>
      <c r="M95" s="101">
        <f t="shared" si="8"/>
        <v>0.1214582611776483</v>
      </c>
      <c r="O95" s="2">
        <v>10897.42</v>
      </c>
      <c r="P95" s="3">
        <f t="shared" si="10"/>
        <v>-190403.42</v>
      </c>
    </row>
    <row r="96" spans="1:16" x14ac:dyDescent="0.35">
      <c r="A96" s="114">
        <v>70502</v>
      </c>
      <c r="B96" s="2">
        <v>48558.29</v>
      </c>
      <c r="C96" s="99">
        <v>83349.41</v>
      </c>
      <c r="D96" s="2">
        <v>996.01</v>
      </c>
      <c r="E96" s="2">
        <v>996.01</v>
      </c>
      <c r="F96" s="2">
        <v>0</v>
      </c>
      <c r="G96" s="2">
        <v>0</v>
      </c>
      <c r="H96" s="2">
        <v>0</v>
      </c>
      <c r="I96" s="2">
        <v>0</v>
      </c>
      <c r="J96" s="100">
        <f t="shared" si="6"/>
        <v>85341.43</v>
      </c>
      <c r="K96" s="2">
        <v>79361.130000000019</v>
      </c>
      <c r="L96" s="3">
        <f t="shared" si="7"/>
        <v>5980.2999999999738</v>
      </c>
      <c r="M96" s="101">
        <f t="shared" si="8"/>
        <v>7.0074991712700083E-2</v>
      </c>
      <c r="O96" s="2">
        <v>5497.23</v>
      </c>
      <c r="P96" s="3">
        <f t="shared" si="10"/>
        <v>-79844.2</v>
      </c>
    </row>
    <row r="97" spans="1:16" x14ac:dyDescent="0.35">
      <c r="A97" s="114">
        <v>70503</v>
      </c>
      <c r="B97" s="2">
        <v>0</v>
      </c>
      <c r="C97" s="99">
        <v>0</v>
      </c>
      <c r="D97" s="2">
        <v>0</v>
      </c>
      <c r="E97" s="2">
        <v>0</v>
      </c>
      <c r="F97" s="2">
        <v>3270.01</v>
      </c>
      <c r="G97" s="2">
        <v>5983.28</v>
      </c>
      <c r="H97" s="2">
        <v>67.08</v>
      </c>
      <c r="I97" s="2">
        <v>67.08</v>
      </c>
      <c r="J97" s="100">
        <f t="shared" si="6"/>
        <v>6117.4400000000005</v>
      </c>
      <c r="K97" s="2">
        <v>5915.2000000000025</v>
      </c>
      <c r="L97" s="3">
        <f t="shared" si="7"/>
        <v>202.23999999999796</v>
      </c>
      <c r="M97" s="101">
        <f t="shared" si="8"/>
        <v>3.3059580478108155E-2</v>
      </c>
      <c r="O97" s="2">
        <v>0</v>
      </c>
      <c r="P97" s="3">
        <f t="shared" si="10"/>
        <v>-6117.4400000000005</v>
      </c>
    </row>
    <row r="98" spans="1:16" x14ac:dyDescent="0.35">
      <c r="A98" s="114">
        <v>70504</v>
      </c>
      <c r="B98" s="2">
        <v>32748.78</v>
      </c>
      <c r="C98" s="99">
        <v>57253.02</v>
      </c>
      <c r="D98" s="2">
        <v>0</v>
      </c>
      <c r="E98" s="2">
        <v>671.8</v>
      </c>
      <c r="F98" s="2">
        <v>0</v>
      </c>
      <c r="G98" s="2">
        <v>0</v>
      </c>
      <c r="H98" s="2">
        <v>0</v>
      </c>
      <c r="I98" s="2">
        <v>0</v>
      </c>
      <c r="J98" s="100">
        <f t="shared" si="6"/>
        <v>57924.82</v>
      </c>
      <c r="K98" s="2">
        <v>45597.070000000007</v>
      </c>
      <c r="L98" s="3">
        <f t="shared" si="7"/>
        <v>12327.749999999993</v>
      </c>
      <c r="M98" s="101">
        <f t="shared" si="8"/>
        <v>0.21282327679222815</v>
      </c>
      <c r="O98" s="2">
        <v>2727</v>
      </c>
      <c r="P98" s="3">
        <f t="shared" si="10"/>
        <v>-55197.82</v>
      </c>
    </row>
    <row r="99" spans="1:16" x14ac:dyDescent="0.35">
      <c r="A99" s="115">
        <v>70505</v>
      </c>
      <c r="B99" s="2">
        <v>0</v>
      </c>
      <c r="C99" s="99">
        <v>0</v>
      </c>
      <c r="D99" s="2">
        <v>0</v>
      </c>
      <c r="E99" s="2">
        <v>0</v>
      </c>
      <c r="F99" s="2">
        <v>0</v>
      </c>
      <c r="G99" s="2">
        <v>0</v>
      </c>
      <c r="H99" s="2">
        <v>0</v>
      </c>
      <c r="I99" s="2">
        <v>0</v>
      </c>
      <c r="J99" s="100">
        <f t="shared" si="6"/>
        <v>0</v>
      </c>
      <c r="K99" s="2">
        <v>7102.2199999999993</v>
      </c>
      <c r="L99" s="3">
        <f t="shared" si="7"/>
        <v>-7102.2199999999993</v>
      </c>
      <c r="M99" s="101">
        <f t="shared" si="8"/>
        <v>1</v>
      </c>
      <c r="O99" s="2">
        <v>352.36</v>
      </c>
      <c r="P99" t="s">
        <v>119</v>
      </c>
    </row>
    <row r="100" spans="1:16" x14ac:dyDescent="0.35">
      <c r="A100" s="114">
        <v>70507</v>
      </c>
      <c r="B100" s="2">
        <v>2007.97</v>
      </c>
      <c r="C100" s="99">
        <v>2817.92</v>
      </c>
      <c r="D100" s="2">
        <v>0</v>
      </c>
      <c r="E100" s="2">
        <v>0</v>
      </c>
      <c r="F100" s="2">
        <v>471.46</v>
      </c>
      <c r="G100" s="2">
        <v>817.47</v>
      </c>
      <c r="H100" s="2">
        <v>0</v>
      </c>
      <c r="I100" s="2">
        <v>0</v>
      </c>
      <c r="J100" s="100">
        <f t="shared" si="6"/>
        <v>3635.3900000000003</v>
      </c>
      <c r="K100" s="2">
        <v>3874.05</v>
      </c>
      <c r="L100" s="3">
        <f t="shared" si="7"/>
        <v>-238.65999999999985</v>
      </c>
      <c r="M100" s="101">
        <f t="shared" si="8"/>
        <v>-6.5649077540511427E-2</v>
      </c>
      <c r="O100" s="2">
        <v>771.39</v>
      </c>
      <c r="P100" s="3">
        <f t="shared" ref="P100:P122" si="11">O100-J100</f>
        <v>-2864.0000000000005</v>
      </c>
    </row>
    <row r="101" spans="1:16" x14ac:dyDescent="0.35">
      <c r="A101" s="114">
        <v>70601</v>
      </c>
      <c r="B101" s="2">
        <v>28627.56</v>
      </c>
      <c r="C101" s="99">
        <v>49153.53</v>
      </c>
      <c r="D101" s="2">
        <v>587.24</v>
      </c>
      <c r="E101" s="2">
        <v>587.24</v>
      </c>
      <c r="F101" s="2">
        <v>1376.51</v>
      </c>
      <c r="G101" s="2">
        <v>2518.7399999999998</v>
      </c>
      <c r="H101" s="2">
        <v>28.23</v>
      </c>
      <c r="I101" s="2">
        <v>28.23</v>
      </c>
      <c r="J101" s="100">
        <f t="shared" si="6"/>
        <v>52903.21</v>
      </c>
      <c r="K101" s="2">
        <v>54074.169999999991</v>
      </c>
      <c r="L101" s="3">
        <f t="shared" si="7"/>
        <v>-1170.9599999999919</v>
      </c>
      <c r="M101" s="101">
        <f t="shared" si="8"/>
        <v>-2.2134006613209141E-2</v>
      </c>
      <c r="O101" s="2">
        <v>3227.53</v>
      </c>
      <c r="P101" s="3">
        <f t="shared" si="11"/>
        <v>-49675.68</v>
      </c>
    </row>
    <row r="102" spans="1:16" x14ac:dyDescent="0.35">
      <c r="A102" s="114">
        <v>70602</v>
      </c>
      <c r="B102" s="2">
        <v>165774.28</v>
      </c>
      <c r="C102" s="99">
        <v>287168.84999999998</v>
      </c>
      <c r="D102" s="2">
        <v>3400.49</v>
      </c>
      <c r="E102" s="2">
        <v>3400.49</v>
      </c>
      <c r="F102" s="2">
        <v>37907.410000000003</v>
      </c>
      <c r="G102" s="2">
        <v>69360.649999999994</v>
      </c>
      <c r="H102" s="2">
        <v>777.62</v>
      </c>
      <c r="I102" s="2">
        <v>777.62</v>
      </c>
      <c r="J102" s="100">
        <f t="shared" si="6"/>
        <v>364885.72</v>
      </c>
      <c r="K102" s="2">
        <v>311147.19999999995</v>
      </c>
      <c r="L102" s="3">
        <f t="shared" si="7"/>
        <v>53738.520000000019</v>
      </c>
      <c r="M102" s="101">
        <f t="shared" si="8"/>
        <v>0.1472749330941206</v>
      </c>
      <c r="O102" s="2">
        <v>16156.21</v>
      </c>
      <c r="P102" s="3">
        <f t="shared" si="11"/>
        <v>-348729.50999999995</v>
      </c>
    </row>
    <row r="103" spans="1:16" x14ac:dyDescent="0.35">
      <c r="A103" s="114">
        <v>70603</v>
      </c>
      <c r="B103" s="2">
        <v>48765.84</v>
      </c>
      <c r="C103" s="99">
        <v>83034.36</v>
      </c>
      <c r="D103" s="2">
        <v>0</v>
      </c>
      <c r="E103" s="2">
        <v>1000.35</v>
      </c>
      <c r="F103" s="2">
        <v>15337.52</v>
      </c>
      <c r="G103" s="2">
        <v>28064.04</v>
      </c>
      <c r="H103" s="2">
        <v>0</v>
      </c>
      <c r="I103" s="2">
        <v>314.62</v>
      </c>
      <c r="J103" s="100">
        <f t="shared" si="6"/>
        <v>112413.37000000001</v>
      </c>
      <c r="K103" s="2">
        <v>103858.08</v>
      </c>
      <c r="L103" s="3">
        <f t="shared" si="7"/>
        <v>8555.2900000000081</v>
      </c>
      <c r="M103" s="101">
        <f t="shared" si="8"/>
        <v>7.6105626937436416E-2</v>
      </c>
      <c r="O103" s="2">
        <v>6195</v>
      </c>
      <c r="P103" s="3">
        <f t="shared" si="11"/>
        <v>-106218.37000000001</v>
      </c>
    </row>
    <row r="104" spans="1:16" x14ac:dyDescent="0.35">
      <c r="A104" s="114">
        <v>70701</v>
      </c>
      <c r="B104" s="2">
        <v>1758303.55</v>
      </c>
      <c r="C104" s="99">
        <v>3021107.86</v>
      </c>
      <c r="D104" s="2">
        <v>36067.83</v>
      </c>
      <c r="E104" s="2">
        <v>36067.83</v>
      </c>
      <c r="F104" s="2">
        <v>301063.06</v>
      </c>
      <c r="G104" s="2">
        <v>550868.22</v>
      </c>
      <c r="H104" s="2">
        <v>6175.61</v>
      </c>
      <c r="I104" s="2">
        <v>6175.61</v>
      </c>
      <c r="J104" s="100">
        <f t="shared" si="6"/>
        <v>3656462.9599999995</v>
      </c>
      <c r="K104" s="2">
        <v>3282717.3</v>
      </c>
      <c r="L104" s="3">
        <f t="shared" si="7"/>
        <v>373745.65999999968</v>
      </c>
      <c r="M104" s="101">
        <f t="shared" si="8"/>
        <v>0.10221508164819472</v>
      </c>
      <c r="O104" s="2">
        <v>196135.69</v>
      </c>
      <c r="P104" s="3">
        <f t="shared" si="11"/>
        <v>-3460327.2699999996</v>
      </c>
    </row>
    <row r="105" spans="1:16" x14ac:dyDescent="0.35">
      <c r="A105" s="114">
        <v>70702</v>
      </c>
      <c r="B105" s="2">
        <v>569975</v>
      </c>
      <c r="C105" s="99">
        <v>996729.67</v>
      </c>
      <c r="D105" s="2">
        <v>11698.05</v>
      </c>
      <c r="E105" s="2">
        <v>11698.05</v>
      </c>
      <c r="F105" s="2">
        <v>11530.84</v>
      </c>
      <c r="G105" s="2">
        <v>21098.73</v>
      </c>
      <c r="H105" s="2">
        <v>236.54</v>
      </c>
      <c r="I105" s="2">
        <v>236.54</v>
      </c>
      <c r="J105" s="100">
        <f t="shared" si="6"/>
        <v>1041697.5800000002</v>
      </c>
      <c r="K105" s="2">
        <v>997773.93</v>
      </c>
      <c r="L105" s="3">
        <f t="shared" si="7"/>
        <v>43923.65000000014</v>
      </c>
      <c r="M105" s="101">
        <f t="shared" si="8"/>
        <v>4.21654526642945E-2</v>
      </c>
      <c r="O105" s="2">
        <v>51744.68</v>
      </c>
      <c r="P105" s="3">
        <f t="shared" si="11"/>
        <v>-989952.90000000014</v>
      </c>
    </row>
    <row r="106" spans="1:16" x14ac:dyDescent="0.35">
      <c r="A106" s="114">
        <v>70705</v>
      </c>
      <c r="B106" s="2">
        <v>0</v>
      </c>
      <c r="C106" s="99">
        <v>0</v>
      </c>
      <c r="D106" s="2">
        <v>0</v>
      </c>
      <c r="E106" s="2">
        <v>0</v>
      </c>
      <c r="F106" s="2">
        <v>9300.26</v>
      </c>
      <c r="G106" s="2">
        <v>17017.12</v>
      </c>
      <c r="H106" s="2">
        <v>190.77</v>
      </c>
      <c r="I106" s="2">
        <v>190.77</v>
      </c>
      <c r="J106" s="100">
        <f t="shared" si="6"/>
        <v>17398.659999999996</v>
      </c>
      <c r="K106" s="2">
        <v>15110.500000000002</v>
      </c>
      <c r="L106" s="3">
        <f t="shared" si="7"/>
        <v>2288.1599999999944</v>
      </c>
      <c r="M106" s="101">
        <f t="shared" si="8"/>
        <v>0.13151357633288971</v>
      </c>
      <c r="O106" s="2">
        <v>0</v>
      </c>
      <c r="P106" s="3">
        <f t="shared" si="11"/>
        <v>-17398.659999999996</v>
      </c>
    </row>
    <row r="107" spans="1:16" x14ac:dyDescent="0.35">
      <c r="A107" s="114">
        <v>70712</v>
      </c>
      <c r="B107" s="2">
        <v>867252.95</v>
      </c>
      <c r="C107" s="99">
        <v>1586850.87</v>
      </c>
      <c r="D107" s="2">
        <v>17789.79</v>
      </c>
      <c r="E107" s="2">
        <v>17789.79</v>
      </c>
      <c r="F107" s="2">
        <v>29501.759999999998</v>
      </c>
      <c r="G107" s="2">
        <v>53980.66</v>
      </c>
      <c r="H107" s="2">
        <v>605.16</v>
      </c>
      <c r="I107" s="2">
        <v>605.16</v>
      </c>
      <c r="J107" s="100">
        <f t="shared" si="6"/>
        <v>1677621.43</v>
      </c>
      <c r="K107" s="2">
        <v>1524524.0100000002</v>
      </c>
      <c r="L107" s="3">
        <f t="shared" si="7"/>
        <v>153097.41999999969</v>
      </c>
      <c r="M107" s="101">
        <f t="shared" si="8"/>
        <v>9.1258622036080983E-2</v>
      </c>
      <c r="O107" s="2">
        <v>0</v>
      </c>
      <c r="P107" s="3">
        <f t="shared" si="11"/>
        <v>-1677621.43</v>
      </c>
    </row>
    <row r="108" spans="1:16" x14ac:dyDescent="0.35">
      <c r="A108" s="114">
        <v>70714</v>
      </c>
      <c r="B108" s="2">
        <v>127285.43</v>
      </c>
      <c r="C108" s="99">
        <v>220664.86</v>
      </c>
      <c r="D108" s="2">
        <v>2611.02</v>
      </c>
      <c r="E108" s="2">
        <v>2611.02</v>
      </c>
      <c r="F108" s="2">
        <v>16097.15</v>
      </c>
      <c r="G108" s="2">
        <v>29453.67</v>
      </c>
      <c r="H108" s="2">
        <v>330.2</v>
      </c>
      <c r="I108" s="2">
        <v>330.2</v>
      </c>
      <c r="J108" s="100">
        <f t="shared" si="6"/>
        <v>256000.97</v>
      </c>
      <c r="K108" s="2">
        <v>221697.75000000003</v>
      </c>
      <c r="L108" s="3">
        <f t="shared" si="7"/>
        <v>34303.219999999972</v>
      </c>
      <c r="M108" s="101">
        <f t="shared" si="8"/>
        <v>0.13399644540409347</v>
      </c>
      <c r="O108" s="2">
        <v>12234.89</v>
      </c>
      <c r="P108" s="3">
        <f t="shared" si="11"/>
        <v>-243766.08000000002</v>
      </c>
    </row>
    <row r="109" spans="1:16" x14ac:dyDescent="0.35">
      <c r="A109" s="114">
        <v>70715</v>
      </c>
      <c r="B109" s="2">
        <v>0</v>
      </c>
      <c r="C109" s="99">
        <v>0</v>
      </c>
      <c r="D109" s="2">
        <v>0</v>
      </c>
      <c r="E109" s="2">
        <v>0</v>
      </c>
      <c r="F109" s="2">
        <v>1882.82</v>
      </c>
      <c r="G109" s="2">
        <v>3445.1</v>
      </c>
      <c r="H109" s="2">
        <v>38.630000000000003</v>
      </c>
      <c r="I109" s="2">
        <v>38.630000000000003</v>
      </c>
      <c r="J109" s="100">
        <f t="shared" si="6"/>
        <v>3522.3600000000006</v>
      </c>
      <c r="K109" s="2">
        <v>2430.0399999999995</v>
      </c>
      <c r="L109" s="3">
        <f t="shared" si="7"/>
        <v>1092.3200000000011</v>
      </c>
      <c r="M109" s="101">
        <f t="shared" si="8"/>
        <v>0.31011026698009314</v>
      </c>
      <c r="O109" s="2">
        <v>0</v>
      </c>
      <c r="P109" s="3">
        <f t="shared" si="11"/>
        <v>-3522.3600000000006</v>
      </c>
    </row>
    <row r="110" spans="1:16" x14ac:dyDescent="0.35">
      <c r="A110" s="114">
        <v>70801</v>
      </c>
      <c r="B110" s="2">
        <v>1430937.15</v>
      </c>
      <c r="C110" s="99">
        <v>2500627.16</v>
      </c>
      <c r="D110" s="2">
        <v>29352.5</v>
      </c>
      <c r="E110" s="2">
        <v>29352.5</v>
      </c>
      <c r="F110" s="2">
        <v>111789.96</v>
      </c>
      <c r="G110" s="2">
        <v>204547.13</v>
      </c>
      <c r="H110" s="2">
        <v>2293.11</v>
      </c>
      <c r="I110" s="2">
        <v>2293.11</v>
      </c>
      <c r="J110" s="100">
        <f t="shared" si="6"/>
        <v>2768465.51</v>
      </c>
      <c r="K110" s="2">
        <v>2499520.4700000002</v>
      </c>
      <c r="L110" s="3">
        <f t="shared" si="7"/>
        <v>268945.03999999957</v>
      </c>
      <c r="M110" s="101">
        <f t="shared" si="8"/>
        <v>9.7145887867680025E-2</v>
      </c>
      <c r="O110" s="2">
        <v>117817.55</v>
      </c>
      <c r="P110" s="3">
        <f t="shared" si="11"/>
        <v>-2650647.96</v>
      </c>
    </row>
    <row r="111" spans="1:16" x14ac:dyDescent="0.35">
      <c r="A111" s="114">
        <v>70802</v>
      </c>
      <c r="B111" s="2">
        <v>307719.40999999997</v>
      </c>
      <c r="C111" s="99">
        <v>537649.18000000005</v>
      </c>
      <c r="D111" s="2">
        <v>6312.2</v>
      </c>
      <c r="E111" s="2">
        <v>6312.2</v>
      </c>
      <c r="F111" s="2">
        <v>2951.57</v>
      </c>
      <c r="G111" s="2">
        <v>5400.53</v>
      </c>
      <c r="H111" s="2">
        <v>60.54</v>
      </c>
      <c r="I111" s="2">
        <v>60.54</v>
      </c>
      <c r="J111" s="100">
        <f t="shared" si="6"/>
        <v>555795.19000000006</v>
      </c>
      <c r="K111" s="2">
        <v>487341.82000000007</v>
      </c>
      <c r="L111" s="3">
        <f t="shared" si="7"/>
        <v>68453.37</v>
      </c>
      <c r="M111" s="101">
        <f t="shared" si="8"/>
        <v>0.12316294065085376</v>
      </c>
      <c r="O111" s="2">
        <v>25398.799999999999</v>
      </c>
      <c r="P111" s="3">
        <f t="shared" si="11"/>
        <v>-530396.39</v>
      </c>
    </row>
    <row r="112" spans="1:16" x14ac:dyDescent="0.35">
      <c r="A112" s="114">
        <v>70804</v>
      </c>
      <c r="B112" s="2">
        <v>19363.27</v>
      </c>
      <c r="C112" s="99">
        <v>32920.65</v>
      </c>
      <c r="D112" s="2">
        <v>397.54</v>
      </c>
      <c r="E112" s="2">
        <v>397.54</v>
      </c>
      <c r="F112" s="2">
        <v>0</v>
      </c>
      <c r="G112" s="2">
        <v>0</v>
      </c>
      <c r="H112" s="2">
        <v>0</v>
      </c>
      <c r="I112" s="2">
        <v>0</v>
      </c>
      <c r="J112" s="100">
        <f t="shared" si="6"/>
        <v>33715.730000000003</v>
      </c>
      <c r="K112" s="2">
        <v>38952.129999999997</v>
      </c>
      <c r="L112" s="3">
        <f t="shared" si="7"/>
        <v>-5236.3999999999942</v>
      </c>
      <c r="M112" s="101">
        <f t="shared" si="8"/>
        <v>-0.15531029581741204</v>
      </c>
      <c r="O112" s="2">
        <v>2503.8000000000002</v>
      </c>
      <c r="P112" s="3">
        <f t="shared" si="11"/>
        <v>-31211.930000000004</v>
      </c>
    </row>
    <row r="113" spans="1:16" x14ac:dyDescent="0.35">
      <c r="A113" s="114">
        <v>70806</v>
      </c>
      <c r="B113" s="2">
        <v>211938.98</v>
      </c>
      <c r="C113" s="99">
        <v>371440.83</v>
      </c>
      <c r="D113" s="2">
        <v>4347.42</v>
      </c>
      <c r="E113" s="2">
        <v>4347.42</v>
      </c>
      <c r="F113" s="2">
        <v>27822.3</v>
      </c>
      <c r="G113" s="2">
        <v>50907.49</v>
      </c>
      <c r="H113" s="2">
        <v>570.67999999999995</v>
      </c>
      <c r="I113" s="2">
        <v>570.67999999999995</v>
      </c>
      <c r="J113" s="100">
        <f t="shared" si="6"/>
        <v>432184.51999999996</v>
      </c>
      <c r="K113" s="2">
        <v>341111.63000000006</v>
      </c>
      <c r="L113" s="3">
        <f t="shared" si="7"/>
        <v>91072.889999999898</v>
      </c>
      <c r="M113" s="101">
        <f t="shared" si="8"/>
        <v>0.21072686731121212</v>
      </c>
      <c r="O113" s="2">
        <v>16353.36</v>
      </c>
      <c r="P113" s="3">
        <f t="shared" si="11"/>
        <v>-415831.16</v>
      </c>
    </row>
    <row r="114" spans="1:16" x14ac:dyDescent="0.35">
      <c r="A114" s="114">
        <v>70807</v>
      </c>
      <c r="B114" s="2">
        <v>8133.84</v>
      </c>
      <c r="C114" s="99">
        <v>14013.67</v>
      </c>
      <c r="D114" s="2">
        <v>0</v>
      </c>
      <c r="E114" s="2">
        <v>0</v>
      </c>
      <c r="F114" s="2">
        <v>0</v>
      </c>
      <c r="G114" s="2">
        <v>0</v>
      </c>
      <c r="H114" s="2">
        <v>0</v>
      </c>
      <c r="I114" s="2">
        <v>0</v>
      </c>
      <c r="J114" s="100">
        <f t="shared" si="6"/>
        <v>14013.67</v>
      </c>
      <c r="K114" s="2">
        <v>12925.25</v>
      </c>
      <c r="L114" s="3">
        <f t="shared" si="7"/>
        <v>1088.42</v>
      </c>
      <c r="M114" s="101">
        <f t="shared" si="8"/>
        <v>7.7668448022538E-2</v>
      </c>
      <c r="O114" s="2">
        <v>869.35</v>
      </c>
      <c r="P114" s="3">
        <f t="shared" si="11"/>
        <v>-13144.32</v>
      </c>
    </row>
    <row r="115" spans="1:16" x14ac:dyDescent="0.35">
      <c r="A115" s="114">
        <v>70901</v>
      </c>
      <c r="B115" s="2">
        <v>120530.25</v>
      </c>
      <c r="C115" s="99">
        <v>207306.9</v>
      </c>
      <c r="D115" s="2">
        <v>2472.42</v>
      </c>
      <c r="E115" s="2">
        <v>2472.42</v>
      </c>
      <c r="F115" s="2">
        <v>31300.97</v>
      </c>
      <c r="G115" s="2">
        <v>57272.69</v>
      </c>
      <c r="H115" s="2">
        <v>642.04999999999995</v>
      </c>
      <c r="I115" s="2">
        <v>642.04999999999995</v>
      </c>
      <c r="J115" s="100">
        <f t="shared" si="6"/>
        <v>270808.53000000003</v>
      </c>
      <c r="K115" s="2">
        <v>245921.94</v>
      </c>
      <c r="L115" s="3">
        <f t="shared" si="7"/>
        <v>24886.590000000026</v>
      </c>
      <c r="M115" s="101">
        <f t="shared" si="8"/>
        <v>9.1897363794264622E-2</v>
      </c>
      <c r="O115" s="2">
        <v>13232.79</v>
      </c>
      <c r="P115" s="3">
        <f t="shared" si="11"/>
        <v>-257575.74000000002</v>
      </c>
    </row>
    <row r="116" spans="1:16" x14ac:dyDescent="0.35">
      <c r="A116" s="114">
        <v>70902</v>
      </c>
      <c r="B116" s="2">
        <v>33977</v>
      </c>
      <c r="C116" s="99">
        <v>56473.35</v>
      </c>
      <c r="D116" s="2">
        <v>0</v>
      </c>
      <c r="E116" s="2">
        <v>0</v>
      </c>
      <c r="F116" s="2">
        <v>5389.96</v>
      </c>
      <c r="G116" s="2">
        <v>9862.52</v>
      </c>
      <c r="H116" s="2">
        <v>0</v>
      </c>
      <c r="I116" s="2">
        <v>0</v>
      </c>
      <c r="J116" s="100">
        <f t="shared" si="6"/>
        <v>66335.87</v>
      </c>
      <c r="K116" s="2">
        <v>66627.460000000006</v>
      </c>
      <c r="L116" s="3">
        <f t="shared" si="7"/>
        <v>-291.59000000001106</v>
      </c>
      <c r="M116" s="101">
        <f t="shared" si="8"/>
        <v>-4.395661050348945E-3</v>
      </c>
      <c r="O116" s="2">
        <v>5698.84</v>
      </c>
      <c r="P116" s="3">
        <f t="shared" si="11"/>
        <v>-60637.03</v>
      </c>
    </row>
    <row r="117" spans="1:16" x14ac:dyDescent="0.35">
      <c r="A117" s="114">
        <v>70903</v>
      </c>
      <c r="B117" s="2">
        <v>0</v>
      </c>
      <c r="C117" s="99">
        <v>-426.64</v>
      </c>
      <c r="D117" s="2">
        <v>0</v>
      </c>
      <c r="E117" s="2">
        <v>0</v>
      </c>
      <c r="F117" s="2">
        <v>2698.78</v>
      </c>
      <c r="G117" s="2">
        <v>4937.8500000000004</v>
      </c>
      <c r="H117" s="2">
        <v>55.36</v>
      </c>
      <c r="I117" s="2">
        <v>0</v>
      </c>
      <c r="J117" s="100">
        <f t="shared" si="6"/>
        <v>4566.57</v>
      </c>
      <c r="K117" s="2">
        <v>6774.6400000000012</v>
      </c>
      <c r="L117" s="3">
        <f t="shared" si="7"/>
        <v>-2208.0700000000015</v>
      </c>
      <c r="M117" s="101">
        <f t="shared" si="8"/>
        <v>-0.48352921339210869</v>
      </c>
      <c r="O117" s="2">
        <v>426.64</v>
      </c>
      <c r="P117" s="3">
        <f t="shared" si="11"/>
        <v>-4139.9299999999994</v>
      </c>
    </row>
    <row r="118" spans="1:16" x14ac:dyDescent="0.35">
      <c r="A118" s="114">
        <v>70908</v>
      </c>
      <c r="B118" s="2">
        <v>0</v>
      </c>
      <c r="C118" s="99">
        <v>0</v>
      </c>
      <c r="D118" s="2">
        <v>0</v>
      </c>
      <c r="E118" s="2">
        <v>0</v>
      </c>
      <c r="F118" s="2">
        <v>442.26</v>
      </c>
      <c r="G118" s="2">
        <v>809.22</v>
      </c>
      <c r="H118" s="2">
        <v>9.07</v>
      </c>
      <c r="I118" s="2">
        <v>9.07</v>
      </c>
      <c r="J118" s="100">
        <f t="shared" si="6"/>
        <v>827.3599999999999</v>
      </c>
      <c r="K118" s="2">
        <v>0</v>
      </c>
      <c r="L118" s="3">
        <f t="shared" si="7"/>
        <v>827.3599999999999</v>
      </c>
      <c r="M118" s="101">
        <f t="shared" si="8"/>
        <v>1</v>
      </c>
      <c r="O118" s="2">
        <v>0</v>
      </c>
      <c r="P118" s="3">
        <f t="shared" si="11"/>
        <v>-827.3599999999999</v>
      </c>
    </row>
    <row r="119" spans="1:16" x14ac:dyDescent="0.35">
      <c r="A119" s="114">
        <v>71001</v>
      </c>
      <c r="B119" s="2">
        <v>3558723.46</v>
      </c>
      <c r="C119" s="99">
        <v>6159896.0599999996</v>
      </c>
      <c r="D119" s="2">
        <v>72999.77</v>
      </c>
      <c r="E119" s="2">
        <v>72999.77</v>
      </c>
      <c r="F119" s="2">
        <v>491422.04</v>
      </c>
      <c r="G119" s="2">
        <v>899192.7</v>
      </c>
      <c r="H119" s="2">
        <v>10080.629999999999</v>
      </c>
      <c r="I119" s="2">
        <v>10080.629999999999</v>
      </c>
      <c r="J119" s="100">
        <f t="shared" si="6"/>
        <v>7225249.5599999987</v>
      </c>
      <c r="K119" s="2">
        <v>6782756.5500000007</v>
      </c>
      <c r="L119" s="3">
        <f t="shared" si="7"/>
        <v>442493.00999999791</v>
      </c>
      <c r="M119" s="101">
        <f t="shared" si="8"/>
        <v>6.124259187526223E-2</v>
      </c>
      <c r="O119" s="2">
        <v>361053.27</v>
      </c>
      <c r="P119" s="3">
        <f t="shared" si="11"/>
        <v>-6864196.2899999991</v>
      </c>
    </row>
    <row r="120" spans="1:16" x14ac:dyDescent="0.35">
      <c r="A120" s="114">
        <v>71006</v>
      </c>
      <c r="B120" s="2">
        <v>4818870.8</v>
      </c>
      <c r="C120" s="99">
        <v>8416893.1799999997</v>
      </c>
      <c r="D120" s="2">
        <v>98833.78</v>
      </c>
      <c r="E120" s="2">
        <v>98833.78</v>
      </c>
      <c r="F120" s="2">
        <v>125936.37</v>
      </c>
      <c r="G120" s="2">
        <v>230431.35</v>
      </c>
      <c r="H120" s="2">
        <v>2583.3000000000002</v>
      </c>
      <c r="I120" s="2">
        <v>2583.3000000000002</v>
      </c>
      <c r="J120" s="100">
        <f t="shared" si="6"/>
        <v>8850158.6899999995</v>
      </c>
      <c r="K120" s="2">
        <v>8289971.0300000003</v>
      </c>
      <c r="L120" s="3">
        <f t="shared" si="7"/>
        <v>560187.65999999922</v>
      </c>
      <c r="M120" s="101">
        <f t="shared" si="8"/>
        <v>6.3296905696501052E-2</v>
      </c>
      <c r="O120" s="2">
        <v>425689.47</v>
      </c>
      <c r="P120" s="3">
        <f t="shared" si="11"/>
        <v>-8424469.2199999988</v>
      </c>
    </row>
    <row r="121" spans="1:16" x14ac:dyDescent="0.35">
      <c r="A121" s="114">
        <v>71008</v>
      </c>
      <c r="B121" s="2">
        <v>1533201.86</v>
      </c>
      <c r="C121" s="99">
        <v>2673390.2200000002</v>
      </c>
      <c r="D121" s="2">
        <v>31450.28</v>
      </c>
      <c r="E121" s="2">
        <v>31450.28</v>
      </c>
      <c r="F121" s="2">
        <v>5826.13</v>
      </c>
      <c r="G121" s="2">
        <v>10660.24</v>
      </c>
      <c r="H121" s="2">
        <v>119.51</v>
      </c>
      <c r="I121" s="2">
        <v>119.51</v>
      </c>
      <c r="J121" s="100">
        <f t="shared" si="6"/>
        <v>2747190.0399999996</v>
      </c>
      <c r="K121" s="2">
        <v>2492329.4200000009</v>
      </c>
      <c r="L121" s="3">
        <f t="shared" si="7"/>
        <v>254860.61999999871</v>
      </c>
      <c r="M121" s="101">
        <f t="shared" si="8"/>
        <v>9.2771383227641127E-2</v>
      </c>
      <c r="O121" s="2">
        <v>131973.72</v>
      </c>
      <c r="P121" s="3">
        <f t="shared" si="11"/>
        <v>-2615216.3199999994</v>
      </c>
    </row>
    <row r="122" spans="1:16" x14ac:dyDescent="0.35">
      <c r="A122" s="114">
        <v>71012</v>
      </c>
      <c r="B122" s="2">
        <v>114886.59</v>
      </c>
      <c r="C122" s="99">
        <v>198676.69</v>
      </c>
      <c r="D122" s="2">
        <v>2356.67</v>
      </c>
      <c r="E122" s="2">
        <v>2356.67</v>
      </c>
      <c r="F122" s="2">
        <v>40464.06</v>
      </c>
      <c r="G122" s="2">
        <v>74038.78</v>
      </c>
      <c r="H122" s="2">
        <v>830.04</v>
      </c>
      <c r="I122" s="2">
        <v>830.04</v>
      </c>
      <c r="J122" s="100">
        <f t="shared" si="6"/>
        <v>279088.88999999996</v>
      </c>
      <c r="K122" s="2">
        <v>234644.32</v>
      </c>
      <c r="L122" s="3">
        <f t="shared" si="7"/>
        <v>44444.569999999949</v>
      </c>
      <c r="M122" s="101">
        <f t="shared" si="8"/>
        <v>0.15924879704097128</v>
      </c>
      <c r="O122" s="2">
        <v>11535.85</v>
      </c>
      <c r="P122" s="3">
        <f t="shared" si="11"/>
        <v>-267553.03999999998</v>
      </c>
    </row>
    <row r="123" spans="1:16" x14ac:dyDescent="0.35">
      <c r="A123" s="115">
        <v>71016</v>
      </c>
      <c r="B123" s="2">
        <v>0</v>
      </c>
      <c r="C123" s="99">
        <v>0</v>
      </c>
      <c r="D123" s="2">
        <v>0</v>
      </c>
      <c r="E123" s="2">
        <v>0</v>
      </c>
      <c r="F123" s="2">
        <v>0</v>
      </c>
      <c r="G123" s="2">
        <v>0</v>
      </c>
      <c r="H123" s="2">
        <v>0</v>
      </c>
      <c r="I123" s="2">
        <v>0</v>
      </c>
      <c r="J123" s="100">
        <f t="shared" si="6"/>
        <v>0</v>
      </c>
      <c r="K123" s="2">
        <v>779.05999999999983</v>
      </c>
      <c r="L123" s="3">
        <f t="shared" si="7"/>
        <v>-779.05999999999983</v>
      </c>
      <c r="M123" s="101">
        <f t="shared" si="8"/>
        <v>1</v>
      </c>
      <c r="O123" s="2">
        <v>0</v>
      </c>
      <c r="P123" t="s">
        <v>114</v>
      </c>
    </row>
    <row r="124" spans="1:16" x14ac:dyDescent="0.35">
      <c r="A124" s="114">
        <v>71017</v>
      </c>
      <c r="B124" s="2">
        <v>0</v>
      </c>
      <c r="C124" s="99">
        <v>0</v>
      </c>
      <c r="D124" s="2">
        <v>0</v>
      </c>
      <c r="E124" s="2">
        <v>0</v>
      </c>
      <c r="F124" s="2">
        <v>553.21</v>
      </c>
      <c r="G124" s="2">
        <v>1012.24</v>
      </c>
      <c r="H124" s="2">
        <v>11.35</v>
      </c>
      <c r="I124" s="2">
        <v>11.35</v>
      </c>
      <c r="J124" s="100">
        <f t="shared" si="6"/>
        <v>1034.9399999999998</v>
      </c>
      <c r="K124" s="2">
        <v>0</v>
      </c>
      <c r="L124" s="3">
        <f t="shared" si="7"/>
        <v>1034.9399999999998</v>
      </c>
      <c r="M124" s="101">
        <f t="shared" si="8"/>
        <v>1</v>
      </c>
      <c r="O124" s="2">
        <v>0</v>
      </c>
      <c r="P124" s="3">
        <f t="shared" ref="P124:P134" si="12">O124-J124</f>
        <v>-1034.9399999999998</v>
      </c>
    </row>
    <row r="125" spans="1:16" x14ac:dyDescent="0.35">
      <c r="A125" s="114">
        <v>71018</v>
      </c>
      <c r="B125" s="2">
        <v>3201295.97</v>
      </c>
      <c r="C125" s="99">
        <v>5569297.0899999999</v>
      </c>
      <c r="D125" s="2">
        <v>65667.62</v>
      </c>
      <c r="E125" s="2">
        <v>65667.62</v>
      </c>
      <c r="F125" s="2">
        <v>59546.39</v>
      </c>
      <c r="G125" s="2">
        <v>108954.66</v>
      </c>
      <c r="H125" s="2">
        <v>1221.46</v>
      </c>
      <c r="I125" s="2">
        <v>1221.46</v>
      </c>
      <c r="J125" s="100">
        <f t="shared" si="6"/>
        <v>5812029.9100000001</v>
      </c>
      <c r="K125" s="2">
        <v>5025342.7000000011</v>
      </c>
      <c r="L125" s="3">
        <f t="shared" si="7"/>
        <v>786687.20999999903</v>
      </c>
      <c r="M125" s="101">
        <f t="shared" si="8"/>
        <v>0.13535498305788984</v>
      </c>
      <c r="O125" s="2">
        <v>292076.14</v>
      </c>
      <c r="P125" s="3">
        <f t="shared" si="12"/>
        <v>-5519953.7700000005</v>
      </c>
    </row>
    <row r="126" spans="1:16" x14ac:dyDescent="0.35">
      <c r="A126" s="114">
        <v>71019</v>
      </c>
      <c r="B126" s="2">
        <v>180807.35</v>
      </c>
      <c r="C126" s="99">
        <v>330830.77</v>
      </c>
      <c r="D126" s="2">
        <v>3708.86</v>
      </c>
      <c r="E126" s="2">
        <v>3708.86</v>
      </c>
      <c r="F126" s="2">
        <v>37492.400000000001</v>
      </c>
      <c r="G126" s="2">
        <v>68601.55</v>
      </c>
      <c r="H126" s="2">
        <v>769.07</v>
      </c>
      <c r="I126" s="2">
        <v>769.07</v>
      </c>
      <c r="J126" s="100">
        <f t="shared" si="6"/>
        <v>408388.18</v>
      </c>
      <c r="K126" s="2">
        <v>380685.45999999996</v>
      </c>
      <c r="L126" s="3">
        <f t="shared" si="7"/>
        <v>27702.72000000003</v>
      </c>
      <c r="M126" s="101">
        <f t="shared" si="8"/>
        <v>6.783428452801947E-2</v>
      </c>
      <c r="O126" s="2">
        <v>0</v>
      </c>
      <c r="P126" s="3">
        <f t="shared" si="12"/>
        <v>-408388.18</v>
      </c>
    </row>
    <row r="127" spans="1:16" x14ac:dyDescent="0.35">
      <c r="A127" s="114">
        <v>71025</v>
      </c>
      <c r="B127" s="2">
        <v>301582.63</v>
      </c>
      <c r="C127" s="99">
        <v>521635</v>
      </c>
      <c r="D127" s="2">
        <v>6186.39</v>
      </c>
      <c r="E127" s="2">
        <v>6186.39</v>
      </c>
      <c r="F127" s="2">
        <v>5539.55</v>
      </c>
      <c r="G127" s="2">
        <v>10135.879999999999</v>
      </c>
      <c r="H127" s="2">
        <v>113.63</v>
      </c>
      <c r="I127" s="2">
        <v>113.63</v>
      </c>
      <c r="J127" s="100">
        <f t="shared" si="6"/>
        <v>544370.92000000004</v>
      </c>
      <c r="K127" s="2">
        <v>510373.55</v>
      </c>
      <c r="L127" s="3">
        <f t="shared" si="7"/>
        <v>33997.370000000054</v>
      </c>
      <c r="M127" s="101">
        <f t="shared" si="8"/>
        <v>6.2452582882274552E-2</v>
      </c>
      <c r="O127" s="2">
        <v>30183.46</v>
      </c>
      <c r="P127" s="3">
        <f t="shared" si="12"/>
        <v>-514187.46</v>
      </c>
    </row>
    <row r="128" spans="1:16" x14ac:dyDescent="0.35">
      <c r="A128" s="114">
        <v>71035</v>
      </c>
      <c r="B128" s="2">
        <v>214696.34</v>
      </c>
      <c r="C128" s="99">
        <v>393095.92</v>
      </c>
      <c r="D128" s="2">
        <v>4397.92</v>
      </c>
      <c r="E128" s="2">
        <v>4397.92</v>
      </c>
      <c r="F128" s="2">
        <v>41880.160000000003</v>
      </c>
      <c r="G128" s="2">
        <v>76629.53</v>
      </c>
      <c r="H128" s="2">
        <v>859.06</v>
      </c>
      <c r="I128" s="2">
        <v>859.06</v>
      </c>
      <c r="J128" s="100">
        <f t="shared" si="6"/>
        <v>480239.40999999992</v>
      </c>
      <c r="K128" s="2">
        <v>430218.16</v>
      </c>
      <c r="L128" s="3">
        <f t="shared" si="7"/>
        <v>50021.249999999942</v>
      </c>
      <c r="M128" s="101">
        <f t="shared" si="8"/>
        <v>0.1041589860357357</v>
      </c>
      <c r="O128" s="2">
        <v>0</v>
      </c>
      <c r="P128" s="3">
        <f t="shared" si="12"/>
        <v>-480239.40999999992</v>
      </c>
    </row>
    <row r="129" spans="1:16" x14ac:dyDescent="0.35">
      <c r="A129" s="114">
        <v>71038</v>
      </c>
      <c r="B129" s="2">
        <v>0</v>
      </c>
      <c r="C129" s="99">
        <v>-863.4</v>
      </c>
      <c r="D129" s="2">
        <v>0</v>
      </c>
      <c r="E129" s="2">
        <v>0</v>
      </c>
      <c r="F129" s="2">
        <v>4834.97</v>
      </c>
      <c r="G129" s="2">
        <v>8846.68</v>
      </c>
      <c r="H129" s="2">
        <v>99.21</v>
      </c>
      <c r="I129" s="2">
        <v>99.21</v>
      </c>
      <c r="J129" s="100">
        <f t="shared" si="6"/>
        <v>8181.699999999998</v>
      </c>
      <c r="K129" s="2">
        <v>8903.24</v>
      </c>
      <c r="L129" s="3">
        <f t="shared" si="7"/>
        <v>-721.54000000000178</v>
      </c>
      <c r="M129" s="101">
        <f t="shared" si="8"/>
        <v>-8.8189496070499029E-2</v>
      </c>
      <c r="O129" s="2">
        <v>863.4</v>
      </c>
      <c r="P129" s="3">
        <f t="shared" si="12"/>
        <v>-7318.2999999999984</v>
      </c>
    </row>
    <row r="130" spans="1:16" x14ac:dyDescent="0.35">
      <c r="A130" s="114">
        <v>71044</v>
      </c>
      <c r="B130" s="2">
        <v>0</v>
      </c>
      <c r="C130" s="99">
        <v>0</v>
      </c>
      <c r="D130" s="2">
        <v>0</v>
      </c>
      <c r="E130" s="2">
        <v>0</v>
      </c>
      <c r="F130" s="2">
        <v>10139.15</v>
      </c>
      <c r="G130" s="2">
        <v>18552.05</v>
      </c>
      <c r="H130" s="2">
        <v>0</v>
      </c>
      <c r="I130" s="2">
        <v>0</v>
      </c>
      <c r="J130" s="100">
        <f t="shared" si="6"/>
        <v>18552.049999999996</v>
      </c>
      <c r="K130" s="2">
        <v>16959</v>
      </c>
      <c r="L130" s="3">
        <f t="shared" si="7"/>
        <v>1593.0499999999956</v>
      </c>
      <c r="M130" s="101">
        <f t="shared" si="8"/>
        <v>8.5869216609484988E-2</v>
      </c>
      <c r="O130" s="2">
        <v>0</v>
      </c>
      <c r="P130" s="3">
        <f t="shared" si="12"/>
        <v>-18552.049999999996</v>
      </c>
    </row>
    <row r="131" spans="1:16" x14ac:dyDescent="0.35">
      <c r="A131" s="114">
        <v>71047</v>
      </c>
      <c r="B131" s="2">
        <v>25362.13</v>
      </c>
      <c r="C131" s="99">
        <v>46405.42</v>
      </c>
      <c r="D131" s="2">
        <v>520.25</v>
      </c>
      <c r="E131" s="2">
        <v>520.25</v>
      </c>
      <c r="F131" s="2">
        <v>353.93</v>
      </c>
      <c r="G131" s="2">
        <v>647.59</v>
      </c>
      <c r="H131" s="2">
        <v>7.26</v>
      </c>
      <c r="I131" s="2">
        <v>7.26</v>
      </c>
      <c r="J131" s="100">
        <f t="shared" ref="J131:J194" si="13">SUM(C131:I131)-F131</f>
        <v>48108.03</v>
      </c>
      <c r="K131" s="2">
        <v>32657.620000000003</v>
      </c>
      <c r="L131" s="3">
        <f t="shared" ref="L131:L194" si="14">J131-K131</f>
        <v>15450.409999999996</v>
      </c>
      <c r="M131" s="101">
        <f t="shared" si="8"/>
        <v>0.32116072930028516</v>
      </c>
      <c r="O131" s="2">
        <v>0</v>
      </c>
      <c r="P131" s="3">
        <f t="shared" si="12"/>
        <v>-48108.03</v>
      </c>
    </row>
    <row r="132" spans="1:16" x14ac:dyDescent="0.35">
      <c r="A132" s="114">
        <v>71103</v>
      </c>
      <c r="B132" s="2">
        <v>425708.03</v>
      </c>
      <c r="C132" s="99">
        <v>739400.26</v>
      </c>
      <c r="D132" s="2">
        <v>8732.49</v>
      </c>
      <c r="E132" s="2">
        <v>8732.49</v>
      </c>
      <c r="F132" s="2">
        <v>26193.35</v>
      </c>
      <c r="G132" s="2">
        <v>47927.199999999997</v>
      </c>
      <c r="H132" s="2">
        <v>537.28</v>
      </c>
      <c r="I132" s="2">
        <v>537.28</v>
      </c>
      <c r="J132" s="100">
        <f t="shared" si="13"/>
        <v>805867</v>
      </c>
      <c r="K132" s="2">
        <v>718220.17999999993</v>
      </c>
      <c r="L132" s="3">
        <f t="shared" si="14"/>
        <v>87646.820000000065</v>
      </c>
      <c r="M132" s="101">
        <f t="shared" si="8"/>
        <v>0.1087608997514479</v>
      </c>
      <c r="O132" s="2">
        <v>39703.129999999997</v>
      </c>
      <c r="P132" s="3">
        <f t="shared" si="12"/>
        <v>-766163.87</v>
      </c>
    </row>
    <row r="133" spans="1:16" x14ac:dyDescent="0.35">
      <c r="A133" s="114">
        <v>71105</v>
      </c>
      <c r="B133" s="2">
        <v>321978.3</v>
      </c>
      <c r="C133" s="99">
        <v>558275.36</v>
      </c>
      <c r="D133" s="2">
        <v>6604.66</v>
      </c>
      <c r="E133" s="2">
        <v>6604.66</v>
      </c>
      <c r="F133" s="2">
        <v>18293.5</v>
      </c>
      <c r="G133" s="2">
        <v>33472.620000000003</v>
      </c>
      <c r="H133" s="2">
        <v>375.27</v>
      </c>
      <c r="I133" s="2">
        <v>375.27</v>
      </c>
      <c r="J133" s="100">
        <f t="shared" si="13"/>
        <v>605707.84000000008</v>
      </c>
      <c r="K133" s="2">
        <v>542738.7699999999</v>
      </c>
      <c r="L133" s="3">
        <f t="shared" si="14"/>
        <v>62969.070000000182</v>
      </c>
      <c r="M133" s="101">
        <f t="shared" ref="M133:M196" si="15">IF(J133=0,1,L133/J133)</f>
        <v>0.1039594765687698</v>
      </c>
      <c r="O133" s="2">
        <v>30862.01</v>
      </c>
      <c r="P133" s="3">
        <f t="shared" si="12"/>
        <v>-574845.83000000007</v>
      </c>
    </row>
    <row r="134" spans="1:16" x14ac:dyDescent="0.35">
      <c r="A134" s="114">
        <v>71109</v>
      </c>
      <c r="B134" s="2">
        <v>26541.35</v>
      </c>
      <c r="C134" s="99">
        <v>44277.56</v>
      </c>
      <c r="D134" s="2">
        <v>544.41999999999996</v>
      </c>
      <c r="E134" s="2">
        <v>544.41999999999996</v>
      </c>
      <c r="F134" s="2">
        <v>14226.2</v>
      </c>
      <c r="G134" s="2">
        <v>26030.03</v>
      </c>
      <c r="H134" s="2">
        <v>291.81</v>
      </c>
      <c r="I134" s="2">
        <v>291.81</v>
      </c>
      <c r="J134" s="100">
        <f t="shared" si="13"/>
        <v>71980.049999999988</v>
      </c>
      <c r="K134" s="2">
        <v>73720.109999999986</v>
      </c>
      <c r="L134" s="3">
        <f t="shared" si="14"/>
        <v>-1740.0599999999977</v>
      </c>
      <c r="M134" s="101">
        <f t="shared" si="15"/>
        <v>-2.4174198267436574E-2</v>
      </c>
      <c r="O134" s="2">
        <v>4284.7</v>
      </c>
      <c r="P134" s="3">
        <f t="shared" si="12"/>
        <v>-67695.349999999991</v>
      </c>
    </row>
    <row r="135" spans="1:16" x14ac:dyDescent="0.35">
      <c r="A135" s="115">
        <v>71112</v>
      </c>
      <c r="B135" s="2">
        <v>0</v>
      </c>
      <c r="C135" s="99">
        <v>0</v>
      </c>
      <c r="D135" s="2">
        <v>0</v>
      </c>
      <c r="E135" s="2">
        <v>0</v>
      </c>
      <c r="F135" s="2">
        <v>0</v>
      </c>
      <c r="G135" s="2">
        <v>0</v>
      </c>
      <c r="H135" s="2">
        <v>0</v>
      </c>
      <c r="I135" s="2">
        <v>0</v>
      </c>
      <c r="J135" s="100">
        <f t="shared" si="13"/>
        <v>0</v>
      </c>
      <c r="K135" s="2">
        <v>0</v>
      </c>
      <c r="L135" s="3">
        <f t="shared" si="14"/>
        <v>0</v>
      </c>
      <c r="M135" s="101">
        <f t="shared" si="15"/>
        <v>1</v>
      </c>
      <c r="O135" s="2">
        <v>158.41999999999999</v>
      </c>
      <c r="P135" t="s">
        <v>120</v>
      </c>
    </row>
    <row r="136" spans="1:16" x14ac:dyDescent="0.35">
      <c r="A136" s="114">
        <v>71201</v>
      </c>
      <c r="B136" s="2">
        <v>141755.31</v>
      </c>
      <c r="C136" s="99">
        <v>240953.11</v>
      </c>
      <c r="D136" s="2">
        <v>2907.74</v>
      </c>
      <c r="E136" s="2">
        <v>2907.74</v>
      </c>
      <c r="F136" s="2">
        <v>5994.6</v>
      </c>
      <c r="G136" s="2">
        <v>10968.46</v>
      </c>
      <c r="H136" s="2">
        <v>122.96</v>
      </c>
      <c r="I136" s="2">
        <v>122.96</v>
      </c>
      <c r="J136" s="100">
        <f t="shared" si="13"/>
        <v>257982.97</v>
      </c>
      <c r="K136" s="2">
        <v>307916.58</v>
      </c>
      <c r="L136" s="3">
        <f t="shared" si="14"/>
        <v>-49933.610000000015</v>
      </c>
      <c r="M136" s="101">
        <f t="shared" si="15"/>
        <v>-0.1935539000888315</v>
      </c>
      <c r="O136" s="2">
        <v>18422.419999999998</v>
      </c>
      <c r="P136" s="3">
        <f t="shared" ref="P136:P142" si="16">O136-J136</f>
        <v>-239560.55</v>
      </c>
    </row>
    <row r="137" spans="1:16" x14ac:dyDescent="0.35">
      <c r="A137" s="114">
        <v>71202</v>
      </c>
      <c r="B137" s="2">
        <v>318557.46000000002</v>
      </c>
      <c r="C137" s="99">
        <v>550206.5</v>
      </c>
      <c r="D137" s="2">
        <v>6534.59</v>
      </c>
      <c r="E137" s="2">
        <v>6534.59</v>
      </c>
      <c r="F137" s="2">
        <v>43608.67</v>
      </c>
      <c r="G137" s="2">
        <v>79792.42</v>
      </c>
      <c r="H137" s="2">
        <v>894.52</v>
      </c>
      <c r="I137" s="2">
        <v>894.52</v>
      </c>
      <c r="J137" s="100">
        <f t="shared" si="13"/>
        <v>644857.14</v>
      </c>
      <c r="K137" s="2">
        <v>605886.96000000008</v>
      </c>
      <c r="L137" s="3">
        <f t="shared" si="14"/>
        <v>38970.179999999935</v>
      </c>
      <c r="M137" s="101">
        <f t="shared" si="15"/>
        <v>6.0432268765760945E-2</v>
      </c>
      <c r="O137" s="2">
        <v>32671.91</v>
      </c>
      <c r="P137" s="3">
        <f t="shared" si="16"/>
        <v>-612185.23</v>
      </c>
    </row>
    <row r="138" spans="1:16" x14ac:dyDescent="0.35">
      <c r="A138" s="114">
        <v>71213</v>
      </c>
      <c r="B138" s="2">
        <v>7984.11</v>
      </c>
      <c r="C138" s="99">
        <v>13788.27</v>
      </c>
      <c r="D138" s="2">
        <v>163.76</v>
      </c>
      <c r="E138" s="2">
        <v>0</v>
      </c>
      <c r="F138" s="2">
        <v>620.64</v>
      </c>
      <c r="G138" s="2">
        <v>1135.52</v>
      </c>
      <c r="H138" s="2">
        <v>12.72</v>
      </c>
      <c r="I138" s="2">
        <v>0</v>
      </c>
      <c r="J138" s="100">
        <f t="shared" si="13"/>
        <v>15100.27</v>
      </c>
      <c r="K138" s="2">
        <v>13601.09</v>
      </c>
      <c r="L138" s="3">
        <f t="shared" si="14"/>
        <v>1499.1800000000003</v>
      </c>
      <c r="M138" s="101">
        <f t="shared" si="15"/>
        <v>9.9281668473477649E-2</v>
      </c>
      <c r="O138" s="2">
        <v>820.7</v>
      </c>
      <c r="P138" s="3">
        <f t="shared" si="16"/>
        <v>-14279.57</v>
      </c>
    </row>
    <row r="139" spans="1:16" x14ac:dyDescent="0.35">
      <c r="A139" s="114">
        <v>71301</v>
      </c>
      <c r="B139" s="2">
        <v>134643.35999999999</v>
      </c>
      <c r="C139" s="99">
        <v>233238.64</v>
      </c>
      <c r="D139" s="2">
        <v>2761.89</v>
      </c>
      <c r="E139" s="2">
        <v>2761.89</v>
      </c>
      <c r="F139" s="2">
        <v>4457.0200000000004</v>
      </c>
      <c r="G139" s="2">
        <v>8155.03</v>
      </c>
      <c r="H139" s="2">
        <v>91.43</v>
      </c>
      <c r="I139" s="2">
        <v>91.43</v>
      </c>
      <c r="J139" s="100">
        <f t="shared" si="13"/>
        <v>247100.31000000003</v>
      </c>
      <c r="K139" s="2">
        <v>223943.25</v>
      </c>
      <c r="L139" s="3">
        <f t="shared" si="14"/>
        <v>23157.060000000027</v>
      </c>
      <c r="M139" s="101">
        <f t="shared" si="15"/>
        <v>9.3715220349177328E-2</v>
      </c>
      <c r="O139" s="2">
        <v>13124.11</v>
      </c>
      <c r="P139" s="3">
        <f t="shared" si="16"/>
        <v>-233976.2</v>
      </c>
    </row>
    <row r="140" spans="1:16" x14ac:dyDescent="0.35">
      <c r="A140" s="114">
        <v>71302</v>
      </c>
      <c r="B140" s="2">
        <v>52649.919999999998</v>
      </c>
      <c r="C140" s="99">
        <v>91636.09</v>
      </c>
      <c r="D140" s="2">
        <v>1080.02</v>
      </c>
      <c r="E140" s="2">
        <v>1080.02</v>
      </c>
      <c r="F140" s="2">
        <v>3369.99</v>
      </c>
      <c r="G140" s="2">
        <v>6167.98</v>
      </c>
      <c r="H140" s="2">
        <v>69.14</v>
      </c>
      <c r="I140" s="2">
        <v>69.14</v>
      </c>
      <c r="J140" s="100">
        <f t="shared" si="13"/>
        <v>100102.39</v>
      </c>
      <c r="K140" s="2">
        <v>77794.97</v>
      </c>
      <c r="L140" s="3">
        <f t="shared" si="14"/>
        <v>22307.42</v>
      </c>
      <c r="M140" s="101">
        <f t="shared" si="15"/>
        <v>0.22284602795197994</v>
      </c>
      <c r="O140" s="2">
        <v>4699.87</v>
      </c>
      <c r="P140" s="3">
        <f t="shared" si="16"/>
        <v>-95402.52</v>
      </c>
    </row>
    <row r="141" spans="1:16" x14ac:dyDescent="0.35">
      <c r="A141" s="114">
        <v>71303</v>
      </c>
      <c r="B141" s="2">
        <v>278871.05</v>
      </c>
      <c r="C141" s="99">
        <v>478630.92</v>
      </c>
      <c r="D141" s="2">
        <v>5720.4</v>
      </c>
      <c r="E141" s="2">
        <v>5720.4</v>
      </c>
      <c r="F141" s="2">
        <v>63892.25</v>
      </c>
      <c r="G141" s="2">
        <v>116906.8</v>
      </c>
      <c r="H141" s="2">
        <v>1310.67</v>
      </c>
      <c r="I141" s="2">
        <v>1310.67</v>
      </c>
      <c r="J141" s="100">
        <f t="shared" si="13"/>
        <v>609599.8600000001</v>
      </c>
      <c r="K141" s="2">
        <v>516602.75000000012</v>
      </c>
      <c r="L141" s="3">
        <f t="shared" si="14"/>
        <v>92997.109999999986</v>
      </c>
      <c r="M141" s="101">
        <f t="shared" si="15"/>
        <v>0.15255434933990958</v>
      </c>
      <c r="O141" s="2">
        <v>31633.67</v>
      </c>
      <c r="P141" s="3">
        <f t="shared" si="16"/>
        <v>-577966.19000000006</v>
      </c>
    </row>
    <row r="142" spans="1:16" x14ac:dyDescent="0.35">
      <c r="A142" s="114">
        <v>71305</v>
      </c>
      <c r="B142" s="2">
        <v>20093.52</v>
      </c>
      <c r="C142" s="99">
        <v>35124.01</v>
      </c>
      <c r="D142" s="2">
        <v>412.17</v>
      </c>
      <c r="E142" s="2">
        <v>412.17</v>
      </c>
      <c r="F142" s="2">
        <v>586.28</v>
      </c>
      <c r="G142" s="2">
        <v>1072.72</v>
      </c>
      <c r="H142" s="2">
        <v>12.03</v>
      </c>
      <c r="I142" s="2">
        <v>12.03</v>
      </c>
      <c r="J142" s="100">
        <f t="shared" si="13"/>
        <v>37045.129999999997</v>
      </c>
      <c r="K142" s="2">
        <v>30966.18</v>
      </c>
      <c r="L142" s="3">
        <f t="shared" si="14"/>
        <v>6078.9499999999971</v>
      </c>
      <c r="M142" s="101">
        <f t="shared" si="15"/>
        <v>0.16409579342817796</v>
      </c>
      <c r="O142" s="2">
        <v>1642.07</v>
      </c>
      <c r="P142" s="3">
        <f t="shared" si="16"/>
        <v>-35403.06</v>
      </c>
    </row>
    <row r="143" spans="1:16" x14ac:dyDescent="0.35">
      <c r="A143" s="115">
        <v>71307</v>
      </c>
      <c r="B143" s="2">
        <v>0</v>
      </c>
      <c r="C143" s="99">
        <v>0</v>
      </c>
      <c r="D143" s="2">
        <v>0</v>
      </c>
      <c r="E143" s="2">
        <v>0</v>
      </c>
      <c r="F143" s="2">
        <v>0</v>
      </c>
      <c r="G143" s="2">
        <v>0</v>
      </c>
      <c r="H143" s="2">
        <v>0</v>
      </c>
      <c r="I143" s="2">
        <v>0</v>
      </c>
      <c r="J143" s="100">
        <f t="shared" si="13"/>
        <v>0</v>
      </c>
      <c r="K143" s="2">
        <v>0</v>
      </c>
      <c r="L143" s="3">
        <f t="shared" si="14"/>
        <v>0</v>
      </c>
      <c r="M143" s="101">
        <f t="shared" si="15"/>
        <v>1</v>
      </c>
      <c r="O143" s="2">
        <v>84.08</v>
      </c>
      <c r="P143" t="s">
        <v>121</v>
      </c>
    </row>
    <row r="144" spans="1:16" x14ac:dyDescent="0.35">
      <c r="A144" s="114">
        <v>71309</v>
      </c>
      <c r="B144" s="2">
        <v>0</v>
      </c>
      <c r="C144" s="99">
        <v>-567.76</v>
      </c>
      <c r="D144" s="2">
        <v>0</v>
      </c>
      <c r="E144" s="2">
        <v>0</v>
      </c>
      <c r="F144" s="2">
        <v>12457.58</v>
      </c>
      <c r="G144" s="2">
        <v>22794.46</v>
      </c>
      <c r="H144" s="2">
        <v>255.54</v>
      </c>
      <c r="I144" s="2">
        <v>255.54</v>
      </c>
      <c r="J144" s="100">
        <f t="shared" si="13"/>
        <v>22737.78</v>
      </c>
      <c r="K144" s="2">
        <v>20334.589999999997</v>
      </c>
      <c r="L144" s="3">
        <f t="shared" si="14"/>
        <v>2403.1900000000023</v>
      </c>
      <c r="M144" s="101">
        <f t="shared" si="15"/>
        <v>0.10569149670724241</v>
      </c>
      <c r="O144" s="2">
        <v>567.76</v>
      </c>
      <c r="P144" s="3">
        <f t="shared" ref="P144:P156" si="17">O144-J144</f>
        <v>-22170.02</v>
      </c>
    </row>
    <row r="145" spans="1:16" x14ac:dyDescent="0.35">
      <c r="A145" s="114">
        <v>71312</v>
      </c>
      <c r="B145" s="2">
        <v>0</v>
      </c>
      <c r="C145" s="99">
        <v>0</v>
      </c>
      <c r="D145" s="2">
        <v>0</v>
      </c>
      <c r="E145" s="2">
        <v>0</v>
      </c>
      <c r="F145" s="2">
        <v>351</v>
      </c>
      <c r="G145" s="2">
        <v>642.24</v>
      </c>
      <c r="H145" s="2">
        <v>7.2</v>
      </c>
      <c r="I145" s="2">
        <v>7.2</v>
      </c>
      <c r="J145" s="100">
        <f t="shared" si="13"/>
        <v>656.6400000000001</v>
      </c>
      <c r="K145" s="2">
        <v>620.6400000000001</v>
      </c>
      <c r="L145" s="3">
        <f t="shared" si="14"/>
        <v>36</v>
      </c>
      <c r="M145" s="101">
        <f t="shared" si="15"/>
        <v>5.4824561403508762E-2</v>
      </c>
      <c r="O145" s="2">
        <v>0</v>
      </c>
      <c r="P145" s="3">
        <f t="shared" si="17"/>
        <v>-656.6400000000001</v>
      </c>
    </row>
    <row r="146" spans="1:16" x14ac:dyDescent="0.35">
      <c r="A146" s="114">
        <v>71401</v>
      </c>
      <c r="B146" s="2">
        <v>463430.76</v>
      </c>
      <c r="C146" s="99">
        <v>802256.62</v>
      </c>
      <c r="D146" s="2">
        <v>9506.0300000000007</v>
      </c>
      <c r="E146" s="2">
        <v>9506.0300000000007</v>
      </c>
      <c r="F146" s="2">
        <v>37097.19</v>
      </c>
      <c r="G146" s="2">
        <v>67878.8</v>
      </c>
      <c r="H146" s="2">
        <v>760.92</v>
      </c>
      <c r="I146" s="2">
        <v>760.92</v>
      </c>
      <c r="J146" s="100">
        <f t="shared" si="13"/>
        <v>890669.3200000003</v>
      </c>
      <c r="K146" s="2">
        <v>778777.52999999991</v>
      </c>
      <c r="L146" s="3">
        <f t="shared" si="14"/>
        <v>111891.79000000039</v>
      </c>
      <c r="M146" s="101">
        <f t="shared" si="15"/>
        <v>0.12562663548352643</v>
      </c>
      <c r="O146" s="2">
        <v>45700.65</v>
      </c>
      <c r="P146" s="3">
        <f t="shared" si="17"/>
        <v>-844968.67000000027</v>
      </c>
    </row>
    <row r="147" spans="1:16" x14ac:dyDescent="0.35">
      <c r="A147" s="114">
        <v>71402</v>
      </c>
      <c r="B147" s="2">
        <v>100610.37</v>
      </c>
      <c r="C147" s="99">
        <v>174102.77</v>
      </c>
      <c r="D147" s="2">
        <v>2063.85</v>
      </c>
      <c r="E147" s="2">
        <v>2063.85</v>
      </c>
      <c r="F147" s="2">
        <v>9870.02</v>
      </c>
      <c r="G147" s="2">
        <v>18059.66</v>
      </c>
      <c r="H147" s="2">
        <v>202.45</v>
      </c>
      <c r="I147" s="2">
        <v>202.45</v>
      </c>
      <c r="J147" s="100">
        <f t="shared" si="13"/>
        <v>196695.03000000003</v>
      </c>
      <c r="K147" s="2">
        <v>184527.02</v>
      </c>
      <c r="L147" s="3">
        <f t="shared" si="14"/>
        <v>12168.010000000038</v>
      </c>
      <c r="M147" s="101">
        <f t="shared" si="15"/>
        <v>6.1862315484026396E-2</v>
      </c>
      <c r="O147" s="2">
        <v>9988.51</v>
      </c>
      <c r="P147" s="3">
        <f t="shared" si="17"/>
        <v>-186706.52000000002</v>
      </c>
    </row>
    <row r="148" spans="1:16" x14ac:dyDescent="0.35">
      <c r="A148" s="114">
        <v>71406</v>
      </c>
      <c r="B148" s="2">
        <v>14264.63</v>
      </c>
      <c r="C148" s="99">
        <v>24112.22</v>
      </c>
      <c r="D148" s="2">
        <v>292.61</v>
      </c>
      <c r="E148" s="2">
        <v>292.61</v>
      </c>
      <c r="F148" s="2">
        <v>7834.93</v>
      </c>
      <c r="G148" s="2">
        <v>14335.87</v>
      </c>
      <c r="H148" s="2">
        <v>160.71</v>
      </c>
      <c r="I148" s="2">
        <v>160.71</v>
      </c>
      <c r="J148" s="100">
        <f t="shared" si="13"/>
        <v>39354.730000000003</v>
      </c>
      <c r="K148" s="2">
        <v>32115.710000000003</v>
      </c>
      <c r="L148" s="3">
        <f t="shared" si="14"/>
        <v>7239.02</v>
      </c>
      <c r="M148" s="101">
        <f t="shared" si="15"/>
        <v>0.18394281957975572</v>
      </c>
      <c r="O148" s="2">
        <v>1988.32</v>
      </c>
      <c r="P148" s="3">
        <f t="shared" si="17"/>
        <v>-37366.410000000003</v>
      </c>
    </row>
    <row r="149" spans="1:16" x14ac:dyDescent="0.35">
      <c r="A149" s="114">
        <v>71407</v>
      </c>
      <c r="B149" s="2">
        <v>1869.08</v>
      </c>
      <c r="C149" s="99">
        <v>1389.49</v>
      </c>
      <c r="D149" s="2">
        <v>38.340000000000003</v>
      </c>
      <c r="E149" s="2">
        <v>38.340000000000003</v>
      </c>
      <c r="F149" s="2">
        <v>3176.92</v>
      </c>
      <c r="G149" s="2">
        <v>5812.94</v>
      </c>
      <c r="H149" s="2">
        <v>65.16</v>
      </c>
      <c r="I149" s="2">
        <v>65.16</v>
      </c>
      <c r="J149" s="100">
        <f t="shared" si="13"/>
        <v>7409.4299999999985</v>
      </c>
      <c r="K149" s="2">
        <v>18185.25</v>
      </c>
      <c r="L149" s="3">
        <f t="shared" si="14"/>
        <v>-10775.820000000002</v>
      </c>
      <c r="M149" s="101">
        <f t="shared" si="15"/>
        <v>-1.4543385928472237</v>
      </c>
      <c r="O149" s="2">
        <v>2030.46</v>
      </c>
      <c r="P149" s="3">
        <f t="shared" si="17"/>
        <v>-5378.9699999999984</v>
      </c>
    </row>
    <row r="150" spans="1:16" x14ac:dyDescent="0.35">
      <c r="A150" s="114">
        <v>71409</v>
      </c>
      <c r="B150" s="2">
        <v>0</v>
      </c>
      <c r="C150" s="99">
        <v>-216.71</v>
      </c>
      <c r="D150" s="2">
        <v>0</v>
      </c>
      <c r="E150" s="2">
        <v>0</v>
      </c>
      <c r="F150" s="2">
        <v>2762.53</v>
      </c>
      <c r="G150" s="2">
        <v>5054.7299999999996</v>
      </c>
      <c r="H150" s="2">
        <v>56.68</v>
      </c>
      <c r="I150" s="2">
        <v>56.68</v>
      </c>
      <c r="J150" s="100">
        <f t="shared" si="13"/>
        <v>4951.3799999999992</v>
      </c>
      <c r="K150" s="2">
        <v>4209.2199999999993</v>
      </c>
      <c r="L150" s="3">
        <f t="shared" si="14"/>
        <v>742.15999999999985</v>
      </c>
      <c r="M150" s="101">
        <f t="shared" si="15"/>
        <v>0.14988952574837722</v>
      </c>
      <c r="O150" s="2">
        <v>216.71</v>
      </c>
      <c r="P150" s="3">
        <f t="shared" si="17"/>
        <v>-4734.6699999999992</v>
      </c>
    </row>
    <row r="151" spans="1:16" x14ac:dyDescent="0.35">
      <c r="A151" s="114">
        <v>71501</v>
      </c>
      <c r="B151" s="2">
        <v>969065.03</v>
      </c>
      <c r="C151" s="99">
        <v>1690423.8</v>
      </c>
      <c r="D151" s="2">
        <v>19878.09</v>
      </c>
      <c r="E151" s="2">
        <v>19878.09</v>
      </c>
      <c r="F151" s="2">
        <v>75714.41</v>
      </c>
      <c r="G151" s="2">
        <v>138537.71</v>
      </c>
      <c r="H151" s="2">
        <v>1553.08</v>
      </c>
      <c r="I151" s="2">
        <v>1553.08</v>
      </c>
      <c r="J151" s="100">
        <f t="shared" si="13"/>
        <v>1871823.8500000003</v>
      </c>
      <c r="K151" s="2">
        <v>1677971.2699999998</v>
      </c>
      <c r="L151" s="3">
        <f t="shared" si="14"/>
        <v>193852.58000000054</v>
      </c>
      <c r="M151" s="101">
        <f t="shared" si="15"/>
        <v>0.10356347366767471</v>
      </c>
      <c r="O151" s="2">
        <v>82715.31</v>
      </c>
      <c r="P151" s="3">
        <f t="shared" si="17"/>
        <v>-1789108.5400000003</v>
      </c>
    </row>
    <row r="152" spans="1:16" x14ac:dyDescent="0.35">
      <c r="A152" s="114">
        <v>71504</v>
      </c>
      <c r="B152" s="2">
        <v>169444.9</v>
      </c>
      <c r="C152" s="99">
        <v>290562.5</v>
      </c>
      <c r="D152" s="2">
        <v>3475.79</v>
      </c>
      <c r="E152" s="2">
        <v>3475.79</v>
      </c>
      <c r="F152" s="2">
        <v>27733.439999999999</v>
      </c>
      <c r="G152" s="2">
        <v>50745.25</v>
      </c>
      <c r="H152" s="2">
        <v>568.89</v>
      </c>
      <c r="I152" s="2">
        <v>568.89</v>
      </c>
      <c r="J152" s="100">
        <f t="shared" si="13"/>
        <v>349397.11</v>
      </c>
      <c r="K152" s="2">
        <v>323070.12</v>
      </c>
      <c r="L152" s="3">
        <f t="shared" si="14"/>
        <v>26326.989999999991</v>
      </c>
      <c r="M152" s="101">
        <f t="shared" si="15"/>
        <v>7.5349764627417756E-2</v>
      </c>
      <c r="O152" s="2">
        <v>19478.3</v>
      </c>
      <c r="P152" s="3">
        <f t="shared" si="17"/>
        <v>-329918.81</v>
      </c>
    </row>
    <row r="153" spans="1:16" x14ac:dyDescent="0.35">
      <c r="A153" s="114">
        <v>71506</v>
      </c>
      <c r="B153" s="2">
        <v>54827.27</v>
      </c>
      <c r="C153" s="99">
        <v>94598.16</v>
      </c>
      <c r="D153" s="2">
        <v>1124.69</v>
      </c>
      <c r="E153" s="2">
        <v>0</v>
      </c>
      <c r="F153" s="2">
        <v>12751.29</v>
      </c>
      <c r="G153" s="2">
        <v>23331.67</v>
      </c>
      <c r="H153" s="2">
        <v>261.57</v>
      </c>
      <c r="I153" s="2">
        <v>0</v>
      </c>
      <c r="J153" s="100">
        <f t="shared" si="13"/>
        <v>119316.09</v>
      </c>
      <c r="K153" s="2">
        <v>101812.00999999998</v>
      </c>
      <c r="L153" s="3">
        <f t="shared" si="14"/>
        <v>17504.080000000016</v>
      </c>
      <c r="M153" s="101">
        <f t="shared" si="15"/>
        <v>0.1467034328731357</v>
      </c>
      <c r="O153" s="2">
        <v>5721.64</v>
      </c>
      <c r="P153" s="3">
        <f t="shared" si="17"/>
        <v>-113594.45</v>
      </c>
    </row>
    <row r="154" spans="1:16" x14ac:dyDescent="0.35">
      <c r="A154" s="114">
        <v>71601</v>
      </c>
      <c r="B154" s="2">
        <v>467735.45</v>
      </c>
      <c r="C154" s="99">
        <v>802455.71</v>
      </c>
      <c r="D154" s="2">
        <v>9594.7000000000007</v>
      </c>
      <c r="E154" s="2">
        <v>9594.7000000000007</v>
      </c>
      <c r="F154" s="2">
        <v>58074.35</v>
      </c>
      <c r="G154" s="2">
        <v>106261.54</v>
      </c>
      <c r="H154" s="2">
        <v>1191.29</v>
      </c>
      <c r="I154" s="2">
        <v>1191.29</v>
      </c>
      <c r="J154" s="100">
        <f t="shared" si="13"/>
        <v>930289.23</v>
      </c>
      <c r="K154" s="2">
        <v>804869.47999999975</v>
      </c>
      <c r="L154" s="3">
        <f t="shared" si="14"/>
        <v>125419.75000000023</v>
      </c>
      <c r="M154" s="101">
        <f t="shared" si="15"/>
        <v>0.13481801783301334</v>
      </c>
      <c r="O154" s="2">
        <v>53380.71</v>
      </c>
      <c r="P154" s="3">
        <f t="shared" si="17"/>
        <v>-876908.52</v>
      </c>
    </row>
    <row r="155" spans="1:16" x14ac:dyDescent="0.35">
      <c r="A155" s="114">
        <v>71605</v>
      </c>
      <c r="B155" s="2">
        <v>219718.66</v>
      </c>
      <c r="C155" s="99">
        <v>381610.46</v>
      </c>
      <c r="D155" s="2">
        <v>4507.03</v>
      </c>
      <c r="E155" s="2">
        <v>4507.03</v>
      </c>
      <c r="F155" s="2">
        <v>23635.599999999999</v>
      </c>
      <c r="G155" s="2">
        <v>43247.21</v>
      </c>
      <c r="H155" s="2">
        <v>484.85</v>
      </c>
      <c r="I155" s="2">
        <v>484.85</v>
      </c>
      <c r="J155" s="100">
        <f t="shared" si="13"/>
        <v>434841.43000000005</v>
      </c>
      <c r="K155" s="2">
        <v>387984.06999999989</v>
      </c>
      <c r="L155" s="3">
        <f t="shared" si="14"/>
        <v>46857.360000000161</v>
      </c>
      <c r="M155" s="101">
        <f t="shared" si="15"/>
        <v>0.10775734961592817</v>
      </c>
      <c r="O155" s="2">
        <v>20095.66</v>
      </c>
      <c r="P155" s="3">
        <f t="shared" si="17"/>
        <v>-414745.77000000008</v>
      </c>
    </row>
    <row r="156" spans="1:16" x14ac:dyDescent="0.35">
      <c r="A156" s="114">
        <v>71607</v>
      </c>
      <c r="B156" s="2">
        <v>176293.48</v>
      </c>
      <c r="C156" s="99">
        <v>305631.51</v>
      </c>
      <c r="D156" s="2">
        <v>3616.28</v>
      </c>
      <c r="E156" s="2">
        <v>3616.28</v>
      </c>
      <c r="F156" s="2">
        <v>9713.51</v>
      </c>
      <c r="G156" s="2">
        <v>17773.34</v>
      </c>
      <c r="H156" s="2">
        <v>199.25</v>
      </c>
      <c r="I156" s="2">
        <v>199.25</v>
      </c>
      <c r="J156" s="100">
        <f t="shared" si="13"/>
        <v>331035.91000000009</v>
      </c>
      <c r="K156" s="2">
        <v>306913.71000000008</v>
      </c>
      <c r="L156" s="3">
        <f t="shared" si="14"/>
        <v>24122.200000000012</v>
      </c>
      <c r="M156" s="101">
        <f t="shared" si="15"/>
        <v>7.2868831662401837E-2</v>
      </c>
      <c r="O156" s="2">
        <v>16940.490000000002</v>
      </c>
      <c r="P156" s="3">
        <f t="shared" si="17"/>
        <v>-314095.4200000001</v>
      </c>
    </row>
    <row r="157" spans="1:16" x14ac:dyDescent="0.35">
      <c r="A157" s="115">
        <v>71610</v>
      </c>
      <c r="B157" s="2">
        <v>0</v>
      </c>
      <c r="C157" s="99">
        <v>0</v>
      </c>
      <c r="D157" s="2">
        <v>0</v>
      </c>
      <c r="E157" s="2">
        <v>0</v>
      </c>
      <c r="F157" s="2">
        <v>0</v>
      </c>
      <c r="G157" s="2">
        <v>0</v>
      </c>
      <c r="H157" s="2">
        <v>0</v>
      </c>
      <c r="I157" s="2">
        <v>0</v>
      </c>
      <c r="J157" s="100">
        <f t="shared" si="13"/>
        <v>0</v>
      </c>
      <c r="K157" s="2">
        <v>0</v>
      </c>
      <c r="L157" s="3">
        <f t="shared" si="14"/>
        <v>0</v>
      </c>
      <c r="M157" s="101">
        <f t="shared" si="15"/>
        <v>1</v>
      </c>
      <c r="O157" s="2">
        <v>234.36</v>
      </c>
      <c r="P157" t="s">
        <v>122</v>
      </c>
    </row>
    <row r="158" spans="1:16" x14ac:dyDescent="0.35">
      <c r="A158" s="114">
        <v>71701</v>
      </c>
      <c r="B158" s="2">
        <v>198349.21</v>
      </c>
      <c r="C158" s="99">
        <v>332909.78000000003</v>
      </c>
      <c r="D158" s="2">
        <v>4068.83</v>
      </c>
      <c r="E158" s="2">
        <v>4068.83</v>
      </c>
      <c r="F158" s="2">
        <v>77905.289999999994</v>
      </c>
      <c r="G158" s="2">
        <v>142471.93</v>
      </c>
      <c r="H158" s="2">
        <v>1598.09</v>
      </c>
      <c r="I158" s="2">
        <v>1598.09</v>
      </c>
      <c r="J158" s="100">
        <f t="shared" si="13"/>
        <v>486715.55</v>
      </c>
      <c r="K158" s="2">
        <v>459598.34000000008</v>
      </c>
      <c r="L158" s="3">
        <f t="shared" si="14"/>
        <v>27117.209999999905</v>
      </c>
      <c r="M158" s="101">
        <f t="shared" si="15"/>
        <v>5.5714698246234179E-2</v>
      </c>
      <c r="O158" s="2">
        <v>30018.1</v>
      </c>
      <c r="P158" s="3">
        <f t="shared" ref="P158:P172" si="18">O158-J158</f>
        <v>-456697.45</v>
      </c>
    </row>
    <row r="159" spans="1:16" x14ac:dyDescent="0.35">
      <c r="A159" s="114">
        <v>71702</v>
      </c>
      <c r="B159" s="2">
        <v>96883.44</v>
      </c>
      <c r="C159" s="99">
        <v>167042.81</v>
      </c>
      <c r="D159" s="2">
        <v>1987.33</v>
      </c>
      <c r="E159" s="2">
        <v>1987.33</v>
      </c>
      <c r="F159" s="2">
        <v>1950.8</v>
      </c>
      <c r="G159" s="2">
        <v>3569.37</v>
      </c>
      <c r="H159" s="2">
        <v>40.020000000000003</v>
      </c>
      <c r="I159" s="2">
        <v>40.020000000000003</v>
      </c>
      <c r="J159" s="100">
        <f t="shared" si="13"/>
        <v>174666.87999999995</v>
      </c>
      <c r="K159" s="2">
        <v>177441.22000000003</v>
      </c>
      <c r="L159" s="3">
        <f t="shared" si="14"/>
        <v>-2774.3400000000838</v>
      </c>
      <c r="M159" s="101">
        <f t="shared" si="15"/>
        <v>-1.5883606554374159E-2</v>
      </c>
      <c r="O159" s="2">
        <v>10228.64</v>
      </c>
      <c r="P159" s="3">
        <f t="shared" si="18"/>
        <v>-164438.23999999993</v>
      </c>
    </row>
    <row r="160" spans="1:16" x14ac:dyDescent="0.35">
      <c r="A160" s="114">
        <v>71705</v>
      </c>
      <c r="B160" s="2">
        <v>16572.04</v>
      </c>
      <c r="C160" s="99">
        <v>28406.95</v>
      </c>
      <c r="D160" s="2">
        <v>339.93</v>
      </c>
      <c r="E160" s="2">
        <v>339.93</v>
      </c>
      <c r="F160" s="2">
        <v>0</v>
      </c>
      <c r="G160" s="2">
        <v>0</v>
      </c>
      <c r="H160" s="2">
        <v>0</v>
      </c>
      <c r="I160" s="2">
        <v>0</v>
      </c>
      <c r="J160" s="100">
        <f t="shared" si="13"/>
        <v>29086.81</v>
      </c>
      <c r="K160" s="2">
        <v>38402.999999999993</v>
      </c>
      <c r="L160" s="3">
        <f t="shared" si="14"/>
        <v>-9316.1899999999914</v>
      </c>
      <c r="M160" s="101">
        <f t="shared" si="15"/>
        <v>-0.32028916199473201</v>
      </c>
      <c r="O160" s="2">
        <v>1915.61</v>
      </c>
      <c r="P160" s="3">
        <f t="shared" si="18"/>
        <v>-27171.200000000001</v>
      </c>
    </row>
    <row r="161" spans="1:16" x14ac:dyDescent="0.35">
      <c r="A161" s="114">
        <v>71706</v>
      </c>
      <c r="B161" s="2">
        <v>15040.23</v>
      </c>
      <c r="C161" s="99">
        <v>26390.65</v>
      </c>
      <c r="D161" s="2">
        <v>308.52</v>
      </c>
      <c r="E161" s="2">
        <v>308.52</v>
      </c>
      <c r="F161" s="2">
        <v>0</v>
      </c>
      <c r="G161" s="2">
        <v>0</v>
      </c>
      <c r="H161" s="2">
        <v>0</v>
      </c>
      <c r="I161" s="2">
        <v>0</v>
      </c>
      <c r="J161" s="100">
        <f t="shared" si="13"/>
        <v>27007.690000000002</v>
      </c>
      <c r="K161" s="2">
        <v>23439.82</v>
      </c>
      <c r="L161" s="3">
        <f t="shared" si="14"/>
        <v>3567.8700000000026</v>
      </c>
      <c r="M161" s="101">
        <f t="shared" si="15"/>
        <v>0.13210570767066721</v>
      </c>
      <c r="O161" s="2">
        <v>1129.06</v>
      </c>
      <c r="P161" s="3">
        <f t="shared" si="18"/>
        <v>-25878.63</v>
      </c>
    </row>
    <row r="162" spans="1:16" x14ac:dyDescent="0.35">
      <c r="A162" s="114">
        <v>71802</v>
      </c>
      <c r="B162" s="2">
        <v>27865.32</v>
      </c>
      <c r="C162" s="99">
        <v>48701.7</v>
      </c>
      <c r="D162" s="2">
        <v>571.61</v>
      </c>
      <c r="E162" s="2">
        <v>571.61</v>
      </c>
      <c r="F162" s="2">
        <v>6747.5</v>
      </c>
      <c r="G162" s="2">
        <v>12346.2</v>
      </c>
      <c r="H162" s="2">
        <v>138.41999999999999</v>
      </c>
      <c r="I162" s="2">
        <v>138.41999999999999</v>
      </c>
      <c r="J162" s="100">
        <f t="shared" si="13"/>
        <v>62467.959999999992</v>
      </c>
      <c r="K162" s="2">
        <v>52124.140000000007</v>
      </c>
      <c r="L162" s="3">
        <f t="shared" si="14"/>
        <v>10343.819999999985</v>
      </c>
      <c r="M162" s="101">
        <f t="shared" si="15"/>
        <v>0.1655860060101208</v>
      </c>
      <c r="O162" s="2">
        <v>2284.6999999999998</v>
      </c>
      <c r="P162" s="3">
        <f t="shared" si="18"/>
        <v>-60183.259999999995</v>
      </c>
    </row>
    <row r="163" spans="1:16" x14ac:dyDescent="0.35">
      <c r="A163" s="114">
        <v>71803</v>
      </c>
      <c r="B163" s="2">
        <v>1573763.12</v>
      </c>
      <c r="C163" s="99">
        <v>2764281.36</v>
      </c>
      <c r="D163" s="2">
        <v>32282.25</v>
      </c>
      <c r="E163" s="2">
        <v>32282.25</v>
      </c>
      <c r="F163" s="2">
        <v>157204.41</v>
      </c>
      <c r="G163" s="2">
        <v>287589.01</v>
      </c>
      <c r="H163" s="2">
        <v>3224.71</v>
      </c>
      <c r="I163" s="2">
        <v>3224.71</v>
      </c>
      <c r="J163" s="100">
        <f t="shared" si="13"/>
        <v>3122884.29</v>
      </c>
      <c r="K163" s="2">
        <v>2565705.7599999998</v>
      </c>
      <c r="L163" s="3">
        <f t="shared" si="14"/>
        <v>557178.53000000026</v>
      </c>
      <c r="M163" s="101">
        <f t="shared" si="15"/>
        <v>0.17841792338710066</v>
      </c>
      <c r="O163" s="2">
        <v>115301.85</v>
      </c>
      <c r="P163" s="3">
        <f t="shared" si="18"/>
        <v>-3007582.44</v>
      </c>
    </row>
    <row r="164" spans="1:16" x14ac:dyDescent="0.35">
      <c r="A164" s="114">
        <v>71809</v>
      </c>
      <c r="B164" s="2">
        <v>1036573.97</v>
      </c>
      <c r="C164" s="99">
        <v>1811377.32</v>
      </c>
      <c r="D164" s="2">
        <v>21262.91</v>
      </c>
      <c r="E164" s="2">
        <v>21262.91</v>
      </c>
      <c r="F164" s="2">
        <v>22490.23</v>
      </c>
      <c r="G164" s="2">
        <v>41151.230000000003</v>
      </c>
      <c r="H164" s="2">
        <v>461.32</v>
      </c>
      <c r="I164" s="2">
        <v>461.32</v>
      </c>
      <c r="J164" s="100">
        <f t="shared" si="13"/>
        <v>1895977.01</v>
      </c>
      <c r="K164" s="2">
        <v>1677781.6199999996</v>
      </c>
      <c r="L164" s="3">
        <f t="shared" si="14"/>
        <v>218195.39000000036</v>
      </c>
      <c r="M164" s="101">
        <f t="shared" si="15"/>
        <v>0.1150833521973984</v>
      </c>
      <c r="O164" s="2">
        <v>85291.98</v>
      </c>
      <c r="P164" s="3">
        <f t="shared" si="18"/>
        <v>-1810685.03</v>
      </c>
    </row>
    <row r="165" spans="1:16" x14ac:dyDescent="0.35">
      <c r="A165" s="114">
        <v>71812</v>
      </c>
      <c r="B165" s="2">
        <v>0</v>
      </c>
      <c r="C165" s="99">
        <v>-413.47</v>
      </c>
      <c r="D165" s="2">
        <v>0</v>
      </c>
      <c r="E165" s="2">
        <v>0</v>
      </c>
      <c r="F165" s="2">
        <v>4146.8500000000004</v>
      </c>
      <c r="G165" s="2">
        <v>7587.97</v>
      </c>
      <c r="H165" s="2">
        <v>0</v>
      </c>
      <c r="I165" s="2">
        <v>0</v>
      </c>
      <c r="J165" s="100">
        <f t="shared" si="13"/>
        <v>7174.5</v>
      </c>
      <c r="K165" s="2">
        <v>6724.4</v>
      </c>
      <c r="L165" s="3">
        <f t="shared" si="14"/>
        <v>450.10000000000036</v>
      </c>
      <c r="M165" s="101">
        <f t="shared" si="15"/>
        <v>6.2736079169280146E-2</v>
      </c>
      <c r="O165" s="2">
        <v>413.47</v>
      </c>
      <c r="P165" s="3">
        <f t="shared" si="18"/>
        <v>-6761.03</v>
      </c>
    </row>
    <row r="166" spans="1:16" x14ac:dyDescent="0.35">
      <c r="A166" s="114">
        <v>71815</v>
      </c>
      <c r="B166" s="2">
        <v>5626.62</v>
      </c>
      <c r="C166" s="99">
        <v>9469.67</v>
      </c>
      <c r="D166" s="2">
        <v>0</v>
      </c>
      <c r="E166" s="2">
        <v>0</v>
      </c>
      <c r="F166" s="2">
        <v>4092.5</v>
      </c>
      <c r="G166" s="2">
        <v>7488.21</v>
      </c>
      <c r="H166" s="2">
        <v>0</v>
      </c>
      <c r="I166" s="2">
        <v>0</v>
      </c>
      <c r="J166" s="100">
        <f t="shared" si="13"/>
        <v>16957.88</v>
      </c>
      <c r="K166" s="2">
        <v>15452.060000000001</v>
      </c>
      <c r="L166" s="3">
        <f t="shared" si="14"/>
        <v>1505.8199999999997</v>
      </c>
      <c r="M166" s="101">
        <f t="shared" si="15"/>
        <v>8.879765631081242E-2</v>
      </c>
      <c r="O166" s="2">
        <v>825.39</v>
      </c>
      <c r="P166" s="3">
        <f t="shared" si="18"/>
        <v>-16132.490000000002</v>
      </c>
    </row>
    <row r="167" spans="1:16" x14ac:dyDescent="0.35">
      <c r="A167" s="114">
        <v>71901</v>
      </c>
      <c r="B167" s="2">
        <v>234083.16</v>
      </c>
      <c r="C167" s="99">
        <v>397871.11</v>
      </c>
      <c r="D167" s="2">
        <v>4801.79</v>
      </c>
      <c r="E167" s="2">
        <v>4801.79</v>
      </c>
      <c r="F167" s="2">
        <v>50314.14</v>
      </c>
      <c r="G167" s="2">
        <v>92062.44</v>
      </c>
      <c r="H167" s="2">
        <v>1032.1099999999999</v>
      </c>
      <c r="I167" s="2">
        <v>1032.1099999999999</v>
      </c>
      <c r="J167" s="100">
        <f t="shared" si="13"/>
        <v>501601.35</v>
      </c>
      <c r="K167" s="2">
        <v>485715.63</v>
      </c>
      <c r="L167" s="3">
        <f t="shared" si="14"/>
        <v>15885.719999999972</v>
      </c>
      <c r="M167" s="101">
        <f t="shared" si="15"/>
        <v>3.1670010457507683E-2</v>
      </c>
      <c r="O167" s="2">
        <v>30440.3</v>
      </c>
      <c r="P167" s="3">
        <f t="shared" si="18"/>
        <v>-471161.05</v>
      </c>
    </row>
    <row r="168" spans="1:16" x14ac:dyDescent="0.35">
      <c r="A168" s="114">
        <v>71902</v>
      </c>
      <c r="B168" s="2">
        <v>0</v>
      </c>
      <c r="C168" s="99">
        <v>-549.19000000000005</v>
      </c>
      <c r="D168" s="2">
        <v>0</v>
      </c>
      <c r="E168" s="2">
        <v>0</v>
      </c>
      <c r="F168" s="2">
        <v>5862.81</v>
      </c>
      <c r="G168" s="2">
        <v>10727.25</v>
      </c>
      <c r="H168" s="2">
        <v>120.27</v>
      </c>
      <c r="I168" s="2">
        <v>120.27</v>
      </c>
      <c r="J168" s="100">
        <f t="shared" si="13"/>
        <v>10418.600000000002</v>
      </c>
      <c r="K168" s="2">
        <v>9418.619999999999</v>
      </c>
      <c r="L168" s="3">
        <f t="shared" si="14"/>
        <v>999.9800000000032</v>
      </c>
      <c r="M168" s="101">
        <f t="shared" si="15"/>
        <v>9.5980266062619071E-2</v>
      </c>
      <c r="O168" s="2">
        <v>549.19000000000005</v>
      </c>
      <c r="P168" s="3">
        <f t="shared" si="18"/>
        <v>-9869.4100000000017</v>
      </c>
    </row>
    <row r="169" spans="1:16" x14ac:dyDescent="0.35">
      <c r="A169" s="114">
        <v>71904</v>
      </c>
      <c r="B169" s="2">
        <v>26586.58</v>
      </c>
      <c r="C169" s="99">
        <v>45306.74</v>
      </c>
      <c r="D169" s="2">
        <v>545.36</v>
      </c>
      <c r="E169" s="2">
        <v>545.36</v>
      </c>
      <c r="F169" s="2">
        <v>251.16</v>
      </c>
      <c r="G169" s="2">
        <v>459.56</v>
      </c>
      <c r="H169" s="2">
        <v>5.15</v>
      </c>
      <c r="I169" s="2">
        <v>5.15</v>
      </c>
      <c r="J169" s="100">
        <f t="shared" si="13"/>
        <v>46867.32</v>
      </c>
      <c r="K169" s="2">
        <v>61694.17</v>
      </c>
      <c r="L169" s="3">
        <f t="shared" si="14"/>
        <v>-14826.849999999999</v>
      </c>
      <c r="M169" s="101">
        <f t="shared" si="15"/>
        <v>-0.31635796542238809</v>
      </c>
      <c r="O169" s="2">
        <v>3339.77</v>
      </c>
      <c r="P169" s="3">
        <f t="shared" si="18"/>
        <v>-43527.55</v>
      </c>
    </row>
    <row r="170" spans="1:16" x14ac:dyDescent="0.35">
      <c r="A170" s="114">
        <v>71905</v>
      </c>
      <c r="B170" s="2">
        <v>28565.32</v>
      </c>
      <c r="C170" s="99">
        <v>49796.74</v>
      </c>
      <c r="D170" s="2">
        <v>585.96</v>
      </c>
      <c r="E170" s="2">
        <v>585.96</v>
      </c>
      <c r="F170" s="2">
        <v>0</v>
      </c>
      <c r="G170" s="2">
        <v>0</v>
      </c>
      <c r="H170" s="2">
        <v>0</v>
      </c>
      <c r="I170" s="2">
        <v>0</v>
      </c>
      <c r="J170" s="100">
        <f t="shared" si="13"/>
        <v>50968.659999999996</v>
      </c>
      <c r="K170" s="2">
        <v>45184.229999999996</v>
      </c>
      <c r="L170" s="3">
        <f t="shared" si="14"/>
        <v>5784.43</v>
      </c>
      <c r="M170" s="101">
        <f t="shared" si="15"/>
        <v>0.11348993675721514</v>
      </c>
      <c r="O170" s="2">
        <v>2470.16</v>
      </c>
      <c r="P170" s="3">
        <f t="shared" si="18"/>
        <v>-48498.5</v>
      </c>
    </row>
    <row r="171" spans="1:16" x14ac:dyDescent="0.35">
      <c r="A171" s="114">
        <v>72001</v>
      </c>
      <c r="B171" s="2">
        <v>69796.639999999999</v>
      </c>
      <c r="C171" s="99">
        <v>119177.52</v>
      </c>
      <c r="D171" s="2">
        <v>1431.69</v>
      </c>
      <c r="E171" s="2">
        <v>1431.69</v>
      </c>
      <c r="F171" s="2">
        <v>12641</v>
      </c>
      <c r="G171" s="2">
        <v>23129.61</v>
      </c>
      <c r="H171" s="2">
        <v>259.3</v>
      </c>
      <c r="I171" s="2">
        <v>259.3</v>
      </c>
      <c r="J171" s="100">
        <f t="shared" si="13"/>
        <v>145689.10999999999</v>
      </c>
      <c r="K171" s="2">
        <v>136444.38999999996</v>
      </c>
      <c r="L171" s="3">
        <f t="shared" si="14"/>
        <v>9244.7200000000303</v>
      </c>
      <c r="M171" s="101">
        <f t="shared" si="15"/>
        <v>6.3455120290047975E-2</v>
      </c>
      <c r="O171" s="2">
        <v>8532.27</v>
      </c>
      <c r="P171" s="3">
        <f t="shared" si="18"/>
        <v>-137156.84</v>
      </c>
    </row>
    <row r="172" spans="1:16" x14ac:dyDescent="0.35">
      <c r="A172" s="114">
        <v>72002</v>
      </c>
      <c r="B172" s="2">
        <v>315697.94</v>
      </c>
      <c r="C172" s="99">
        <v>544781.31000000006</v>
      </c>
      <c r="D172" s="2">
        <v>6475.8</v>
      </c>
      <c r="E172" s="2">
        <v>6475.8</v>
      </c>
      <c r="F172" s="2">
        <v>88614.63</v>
      </c>
      <c r="G172" s="2">
        <v>162141.53</v>
      </c>
      <c r="H172" s="2">
        <v>1817.77</v>
      </c>
      <c r="I172" s="2">
        <v>1817.77</v>
      </c>
      <c r="J172" s="100">
        <f t="shared" si="13"/>
        <v>723509.98000000021</v>
      </c>
      <c r="K172" s="2">
        <v>638376.51999999979</v>
      </c>
      <c r="L172" s="3">
        <f t="shared" si="14"/>
        <v>85133.460000000428</v>
      </c>
      <c r="M172" s="101">
        <f t="shared" si="15"/>
        <v>0.11766729188725275</v>
      </c>
      <c r="O172" s="2">
        <v>32865.65</v>
      </c>
      <c r="P172" s="3">
        <f t="shared" si="18"/>
        <v>-690644.33000000019</v>
      </c>
    </row>
    <row r="173" spans="1:16" x14ac:dyDescent="0.35">
      <c r="A173" s="115">
        <v>72011</v>
      </c>
      <c r="B173" s="2">
        <v>0</v>
      </c>
      <c r="C173" s="99">
        <v>0</v>
      </c>
      <c r="D173" s="2">
        <v>0</v>
      </c>
      <c r="E173" s="2">
        <v>0</v>
      </c>
      <c r="F173" s="2">
        <v>0</v>
      </c>
      <c r="G173" s="2">
        <v>0</v>
      </c>
      <c r="H173" s="2">
        <v>0</v>
      </c>
      <c r="I173" s="2">
        <v>0</v>
      </c>
      <c r="J173" s="100">
        <f t="shared" si="13"/>
        <v>0</v>
      </c>
      <c r="K173" s="2">
        <v>1422.0500000000002</v>
      </c>
      <c r="L173" s="3">
        <f t="shared" si="14"/>
        <v>-1422.0500000000002</v>
      </c>
      <c r="M173" s="101">
        <f t="shared" si="15"/>
        <v>1</v>
      </c>
      <c r="O173" s="2">
        <v>294.67</v>
      </c>
      <c r="P173" t="s">
        <v>123</v>
      </c>
    </row>
    <row r="174" spans="1:16" x14ac:dyDescent="0.35">
      <c r="A174" s="114">
        <v>72101</v>
      </c>
      <c r="B174" s="2">
        <v>727577.39</v>
      </c>
      <c r="C174" s="99">
        <v>1249532.0900000001</v>
      </c>
      <c r="D174" s="2">
        <v>14924.68</v>
      </c>
      <c r="E174" s="2">
        <v>14924.68</v>
      </c>
      <c r="F174" s="2">
        <v>64554.07</v>
      </c>
      <c r="G174" s="2">
        <v>118117.16</v>
      </c>
      <c r="H174" s="2">
        <v>1324.21</v>
      </c>
      <c r="I174" s="2">
        <v>1324.21</v>
      </c>
      <c r="J174" s="100">
        <f t="shared" si="13"/>
        <v>1400147.0299999998</v>
      </c>
      <c r="K174" s="2">
        <v>1305817.1900000004</v>
      </c>
      <c r="L174" s="3">
        <f t="shared" si="14"/>
        <v>94329.839999999385</v>
      </c>
      <c r="M174" s="101">
        <f t="shared" si="15"/>
        <v>6.7371381704105324E-2</v>
      </c>
      <c r="O174" s="2">
        <v>81746.44</v>
      </c>
      <c r="P174" s="3">
        <f t="shared" ref="P174:P192" si="19">O174-J174</f>
        <v>-1318400.5899999999</v>
      </c>
    </row>
    <row r="175" spans="1:16" x14ac:dyDescent="0.35">
      <c r="A175" s="114">
        <v>72102</v>
      </c>
      <c r="B175" s="2">
        <v>874622.88</v>
      </c>
      <c r="C175" s="99">
        <v>1504361.47</v>
      </c>
      <c r="D175" s="2">
        <v>17941.11</v>
      </c>
      <c r="E175" s="2">
        <v>17941.11</v>
      </c>
      <c r="F175" s="2">
        <v>186627.54</v>
      </c>
      <c r="G175" s="2">
        <v>341478.78</v>
      </c>
      <c r="H175" s="2">
        <v>3828.23</v>
      </c>
      <c r="I175" s="2">
        <v>3828.23</v>
      </c>
      <c r="J175" s="100">
        <f t="shared" si="13"/>
        <v>1889378.9300000002</v>
      </c>
      <c r="K175" s="2">
        <v>1680483.17</v>
      </c>
      <c r="L175" s="3">
        <f t="shared" si="14"/>
        <v>208895.76000000024</v>
      </c>
      <c r="M175" s="101">
        <f t="shared" si="15"/>
        <v>0.11056318914279425</v>
      </c>
      <c r="O175" s="2">
        <v>95971.16</v>
      </c>
      <c r="P175" s="3">
        <f t="shared" si="19"/>
        <v>-1793407.7700000003</v>
      </c>
    </row>
    <row r="176" spans="1:16" x14ac:dyDescent="0.35">
      <c r="A176" s="114">
        <v>72108</v>
      </c>
      <c r="B176" s="2">
        <v>13862.04</v>
      </c>
      <c r="C176" s="99">
        <v>24075.759999999998</v>
      </c>
      <c r="D176" s="2">
        <v>284.36</v>
      </c>
      <c r="E176" s="2">
        <v>284.36</v>
      </c>
      <c r="F176" s="2">
        <v>0</v>
      </c>
      <c r="G176" s="2">
        <v>0</v>
      </c>
      <c r="H176" s="2">
        <v>0</v>
      </c>
      <c r="I176" s="2">
        <v>0</v>
      </c>
      <c r="J176" s="100">
        <f t="shared" si="13"/>
        <v>24644.48</v>
      </c>
      <c r="K176" s="2">
        <v>20892.300000000003</v>
      </c>
      <c r="L176" s="3">
        <f t="shared" si="14"/>
        <v>3752.1799999999967</v>
      </c>
      <c r="M176" s="101">
        <f t="shared" si="15"/>
        <v>0.15225235022203742</v>
      </c>
      <c r="O176" s="2">
        <v>1288.04</v>
      </c>
      <c r="P176" s="3">
        <f t="shared" si="19"/>
        <v>-23356.44</v>
      </c>
    </row>
    <row r="177" spans="1:16" x14ac:dyDescent="0.35">
      <c r="A177" s="114">
        <v>72109</v>
      </c>
      <c r="B177" s="2">
        <v>2987.12</v>
      </c>
      <c r="C177" s="99">
        <v>4943.2</v>
      </c>
      <c r="D177" s="2">
        <v>61.28</v>
      </c>
      <c r="E177" s="2">
        <v>0</v>
      </c>
      <c r="F177" s="2">
        <v>0</v>
      </c>
      <c r="G177" s="2">
        <v>0</v>
      </c>
      <c r="H177" s="2">
        <v>0</v>
      </c>
      <c r="I177" s="2">
        <v>0</v>
      </c>
      <c r="J177" s="100">
        <f t="shared" si="13"/>
        <v>5004.4799999999996</v>
      </c>
      <c r="K177" s="2">
        <v>7115.6600000000008</v>
      </c>
      <c r="L177" s="3">
        <f t="shared" si="14"/>
        <v>-2111.1800000000012</v>
      </c>
      <c r="M177" s="101">
        <f t="shared" si="15"/>
        <v>-0.42185801521836463</v>
      </c>
      <c r="O177" s="2">
        <v>522.4</v>
      </c>
      <c r="P177" s="3">
        <f t="shared" si="19"/>
        <v>-4482.08</v>
      </c>
    </row>
    <row r="178" spans="1:16" x14ac:dyDescent="0.35">
      <c r="A178" s="114">
        <v>72110</v>
      </c>
      <c r="B178" s="2">
        <v>0</v>
      </c>
      <c r="C178" s="99">
        <v>0</v>
      </c>
      <c r="D178" s="2">
        <v>0</v>
      </c>
      <c r="E178" s="2">
        <v>0</v>
      </c>
      <c r="F178" s="2">
        <v>3139.79</v>
      </c>
      <c r="G178" s="2">
        <v>5745.01</v>
      </c>
      <c r="H178" s="2">
        <v>64.400000000000006</v>
      </c>
      <c r="I178" s="2">
        <v>64.400000000000006</v>
      </c>
      <c r="J178" s="100">
        <f t="shared" si="13"/>
        <v>5873.8099999999986</v>
      </c>
      <c r="K178" s="2">
        <v>4028.2999999999997</v>
      </c>
      <c r="L178" s="3">
        <f t="shared" si="14"/>
        <v>1845.5099999999989</v>
      </c>
      <c r="M178" s="101">
        <f t="shared" si="15"/>
        <v>0.31419300249752702</v>
      </c>
      <c r="O178" s="2">
        <v>0</v>
      </c>
      <c r="P178" s="3">
        <f t="shared" si="19"/>
        <v>-5873.8099999999986</v>
      </c>
    </row>
    <row r="179" spans="1:16" x14ac:dyDescent="0.35">
      <c r="A179" s="114">
        <v>72111</v>
      </c>
      <c r="B179" s="2">
        <v>3910.61</v>
      </c>
      <c r="C179" s="99">
        <v>6598.26</v>
      </c>
      <c r="D179" s="2">
        <v>80.22</v>
      </c>
      <c r="E179" s="2">
        <v>80.22</v>
      </c>
      <c r="F179" s="2">
        <v>0</v>
      </c>
      <c r="G179" s="2">
        <v>0</v>
      </c>
      <c r="H179" s="2">
        <v>0</v>
      </c>
      <c r="I179" s="2">
        <v>0</v>
      </c>
      <c r="J179" s="100">
        <f t="shared" si="13"/>
        <v>6758.7000000000007</v>
      </c>
      <c r="K179" s="2">
        <v>6342.1</v>
      </c>
      <c r="L179" s="3">
        <f t="shared" si="14"/>
        <v>416.60000000000036</v>
      </c>
      <c r="M179" s="101">
        <f t="shared" si="15"/>
        <v>6.1639072602719502E-2</v>
      </c>
      <c r="O179" s="2">
        <v>557.22</v>
      </c>
      <c r="P179" s="3">
        <f t="shared" si="19"/>
        <v>-6201.4800000000005</v>
      </c>
    </row>
    <row r="180" spans="1:16" x14ac:dyDescent="0.35">
      <c r="A180" s="114">
        <v>72113</v>
      </c>
      <c r="B180" s="2">
        <v>6512.47</v>
      </c>
      <c r="C180" s="99">
        <v>11573.6</v>
      </c>
      <c r="D180" s="2">
        <v>0</v>
      </c>
      <c r="E180" s="2">
        <v>133.59</v>
      </c>
      <c r="F180" s="2">
        <v>0</v>
      </c>
      <c r="G180" s="2">
        <v>0</v>
      </c>
      <c r="H180" s="2">
        <v>0</v>
      </c>
      <c r="I180" s="2">
        <v>0</v>
      </c>
      <c r="J180" s="100">
        <f t="shared" si="13"/>
        <v>11707.19</v>
      </c>
      <c r="K180" s="2">
        <v>6923.42</v>
      </c>
      <c r="L180" s="3">
        <f t="shared" si="14"/>
        <v>4783.7700000000004</v>
      </c>
      <c r="M180" s="101">
        <f t="shared" si="15"/>
        <v>0.40861812270920694</v>
      </c>
      <c r="O180" s="2">
        <v>342.44</v>
      </c>
      <c r="P180" s="3">
        <f t="shared" si="19"/>
        <v>-11364.75</v>
      </c>
    </row>
    <row r="181" spans="1:16" x14ac:dyDescent="0.35">
      <c r="A181" s="114">
        <v>72117</v>
      </c>
      <c r="B181" s="2">
        <v>18966.46</v>
      </c>
      <c r="C181" s="99">
        <v>33664.639999999999</v>
      </c>
      <c r="D181" s="2">
        <v>389.07</v>
      </c>
      <c r="E181" s="2">
        <v>389.07</v>
      </c>
      <c r="F181" s="2">
        <v>261.01</v>
      </c>
      <c r="G181" s="2">
        <v>477.58</v>
      </c>
      <c r="H181" s="2">
        <v>5.35</v>
      </c>
      <c r="I181" s="2">
        <v>5.35</v>
      </c>
      <c r="J181" s="100">
        <f t="shared" si="13"/>
        <v>34931.06</v>
      </c>
      <c r="K181" s="2">
        <v>34733.96</v>
      </c>
      <c r="L181" s="3">
        <f t="shared" si="14"/>
        <v>197.09999999999854</v>
      </c>
      <c r="M181" s="101">
        <f t="shared" si="15"/>
        <v>5.642542768527453E-3</v>
      </c>
      <c r="O181" s="2">
        <v>1039.1199999999999</v>
      </c>
      <c r="P181" s="3">
        <f t="shared" si="19"/>
        <v>-33891.939999999995</v>
      </c>
    </row>
    <row r="182" spans="1:16" x14ac:dyDescent="0.35">
      <c r="A182" s="114">
        <v>72119</v>
      </c>
      <c r="B182" s="2">
        <v>128825.23</v>
      </c>
      <c r="C182" s="99">
        <v>226785.48</v>
      </c>
      <c r="D182" s="2">
        <v>2642.6</v>
      </c>
      <c r="E182" s="2">
        <v>2642.6</v>
      </c>
      <c r="F182" s="2">
        <v>6914.85</v>
      </c>
      <c r="G182" s="2">
        <v>12652.41</v>
      </c>
      <c r="H182" s="2">
        <v>141.83000000000001</v>
      </c>
      <c r="I182" s="2">
        <v>141.83000000000001</v>
      </c>
      <c r="J182" s="100">
        <f t="shared" si="13"/>
        <v>245006.75</v>
      </c>
      <c r="K182" s="2">
        <v>234863.42000000004</v>
      </c>
      <c r="L182" s="3">
        <f t="shared" si="14"/>
        <v>10143.329999999958</v>
      </c>
      <c r="M182" s="101">
        <f t="shared" si="15"/>
        <v>4.1400206320846095E-2</v>
      </c>
      <c r="O182" s="2">
        <v>8931.57</v>
      </c>
      <c r="P182" s="3">
        <f t="shared" si="19"/>
        <v>-236075.18</v>
      </c>
    </row>
    <row r="183" spans="1:16" x14ac:dyDescent="0.35">
      <c r="A183" s="114">
        <v>72120</v>
      </c>
      <c r="B183" s="2">
        <v>13794.3</v>
      </c>
      <c r="C183" s="99">
        <v>25239.74</v>
      </c>
      <c r="D183" s="2">
        <v>0</v>
      </c>
      <c r="E183" s="2">
        <v>0</v>
      </c>
      <c r="F183" s="2">
        <v>3843.85</v>
      </c>
      <c r="G183" s="2">
        <v>7033.2</v>
      </c>
      <c r="H183" s="2">
        <v>0</v>
      </c>
      <c r="I183" s="2">
        <v>0</v>
      </c>
      <c r="J183" s="100">
        <f t="shared" si="13"/>
        <v>32272.940000000002</v>
      </c>
      <c r="K183" s="2">
        <v>20720.48</v>
      </c>
      <c r="L183" s="3">
        <f t="shared" si="14"/>
        <v>11552.460000000003</v>
      </c>
      <c r="M183" s="101">
        <f t="shared" si="15"/>
        <v>0.3579611897769463</v>
      </c>
      <c r="O183" s="2">
        <v>0</v>
      </c>
      <c r="P183" s="3">
        <f t="shared" si="19"/>
        <v>-32272.940000000002</v>
      </c>
    </row>
    <row r="184" spans="1:16" x14ac:dyDescent="0.35">
      <c r="A184" s="114">
        <v>72122</v>
      </c>
      <c r="B184" s="2">
        <v>19951.78</v>
      </c>
      <c r="C184" s="99">
        <v>34268.18</v>
      </c>
      <c r="D184" s="2">
        <v>409.26</v>
      </c>
      <c r="E184" s="2">
        <v>409.26</v>
      </c>
      <c r="F184" s="2">
        <v>7267.72</v>
      </c>
      <c r="G184" s="2">
        <v>13297.88</v>
      </c>
      <c r="H184" s="2">
        <v>149.09</v>
      </c>
      <c r="I184" s="2">
        <v>149.09</v>
      </c>
      <c r="J184" s="100">
        <f t="shared" si="13"/>
        <v>48682.759999999995</v>
      </c>
      <c r="K184" s="2">
        <v>39687.87999999999</v>
      </c>
      <c r="L184" s="3">
        <f t="shared" si="14"/>
        <v>8994.8800000000047</v>
      </c>
      <c r="M184" s="101">
        <f t="shared" si="15"/>
        <v>0.18476520230159518</v>
      </c>
      <c r="O184" s="2">
        <v>2238.4499999999998</v>
      </c>
      <c r="P184" s="3">
        <f t="shared" si="19"/>
        <v>-46444.31</v>
      </c>
    </row>
    <row r="185" spans="1:16" x14ac:dyDescent="0.35">
      <c r="A185" s="114">
        <v>72123</v>
      </c>
      <c r="B185" s="2">
        <v>20985.64</v>
      </c>
      <c r="C185" s="99">
        <v>38398.29</v>
      </c>
      <c r="D185" s="2">
        <v>430.47</v>
      </c>
      <c r="E185" s="2">
        <v>430.47</v>
      </c>
      <c r="F185" s="2">
        <v>667.87</v>
      </c>
      <c r="G185" s="2">
        <v>1222.03</v>
      </c>
      <c r="H185" s="2">
        <v>13.7</v>
      </c>
      <c r="I185" s="2">
        <v>13.7</v>
      </c>
      <c r="J185" s="100">
        <f t="shared" si="13"/>
        <v>40508.659999999996</v>
      </c>
      <c r="K185" s="2">
        <v>42579.779999999992</v>
      </c>
      <c r="L185" s="3">
        <f t="shared" si="14"/>
        <v>-2071.1199999999953</v>
      </c>
      <c r="M185" s="101">
        <f t="shared" si="15"/>
        <v>-5.1127832912764716E-2</v>
      </c>
      <c r="O185" s="2">
        <v>0</v>
      </c>
      <c r="P185" s="3">
        <f t="shared" si="19"/>
        <v>-40508.659999999996</v>
      </c>
    </row>
    <row r="186" spans="1:16" x14ac:dyDescent="0.35">
      <c r="A186" s="114">
        <v>72124</v>
      </c>
      <c r="B186" s="2">
        <v>0</v>
      </c>
      <c r="C186" s="99">
        <v>0</v>
      </c>
      <c r="D186" s="2">
        <v>0</v>
      </c>
      <c r="E186" s="2">
        <v>0</v>
      </c>
      <c r="F186" s="2">
        <v>3318.63</v>
      </c>
      <c r="G186" s="2">
        <v>6072.26</v>
      </c>
      <c r="H186" s="2">
        <v>68.069999999999993</v>
      </c>
      <c r="I186" s="2">
        <v>68.069999999999993</v>
      </c>
      <c r="J186" s="100">
        <f t="shared" si="13"/>
        <v>6208.3999999999987</v>
      </c>
      <c r="K186" s="2">
        <v>2846.7799999999988</v>
      </c>
      <c r="L186" s="3">
        <f t="shared" si="14"/>
        <v>3361.62</v>
      </c>
      <c r="M186" s="101">
        <f t="shared" si="15"/>
        <v>0.54146317891888418</v>
      </c>
      <c r="O186" s="2">
        <v>0</v>
      </c>
      <c r="P186" s="3">
        <f t="shared" si="19"/>
        <v>-6208.3999999999987</v>
      </c>
    </row>
    <row r="187" spans="1:16" x14ac:dyDescent="0.35">
      <c r="A187" s="114">
        <v>72126</v>
      </c>
      <c r="B187" s="2">
        <v>6337.5</v>
      </c>
      <c r="C187" s="99">
        <v>11049.09</v>
      </c>
      <c r="D187" s="2">
        <v>130</v>
      </c>
      <c r="E187" s="2">
        <v>130</v>
      </c>
      <c r="F187" s="2">
        <v>0</v>
      </c>
      <c r="G187" s="2">
        <v>0</v>
      </c>
      <c r="H187" s="2">
        <v>0</v>
      </c>
      <c r="I187" s="2">
        <v>0</v>
      </c>
      <c r="J187" s="100">
        <f t="shared" si="13"/>
        <v>11309.09</v>
      </c>
      <c r="K187" s="2">
        <v>11159.05</v>
      </c>
      <c r="L187" s="3">
        <f t="shared" si="14"/>
        <v>150.04000000000087</v>
      </c>
      <c r="M187" s="101">
        <f t="shared" si="15"/>
        <v>1.3267203638842814E-2</v>
      </c>
      <c r="O187" s="2">
        <v>546.91</v>
      </c>
      <c r="P187" s="3">
        <f t="shared" si="19"/>
        <v>-10762.18</v>
      </c>
    </row>
    <row r="188" spans="1:16" x14ac:dyDescent="0.35">
      <c r="A188" s="114">
        <v>72201</v>
      </c>
      <c r="B188" s="2">
        <v>270418.18</v>
      </c>
      <c r="C188" s="99">
        <v>467850.72</v>
      </c>
      <c r="D188" s="2">
        <v>5547.02</v>
      </c>
      <c r="E188" s="2">
        <v>5547.02</v>
      </c>
      <c r="F188" s="2">
        <v>32241.45</v>
      </c>
      <c r="G188" s="2">
        <v>58993.19</v>
      </c>
      <c r="H188" s="2">
        <v>661.37</v>
      </c>
      <c r="I188" s="2">
        <v>661.37</v>
      </c>
      <c r="J188" s="100">
        <f t="shared" si="13"/>
        <v>539260.69000000006</v>
      </c>
      <c r="K188" s="2">
        <v>497207.98999999993</v>
      </c>
      <c r="L188" s="3">
        <f t="shared" si="14"/>
        <v>42052.700000000128</v>
      </c>
      <c r="M188" s="101">
        <f t="shared" si="15"/>
        <v>7.7982135133937022E-2</v>
      </c>
      <c r="O188" s="2">
        <v>26945.24</v>
      </c>
      <c r="P188" s="3">
        <f t="shared" si="19"/>
        <v>-512315.45000000007</v>
      </c>
    </row>
    <row r="189" spans="1:16" x14ac:dyDescent="0.35">
      <c r="A189" s="114">
        <v>72202</v>
      </c>
      <c r="B189" s="2">
        <v>1130562.6000000001</v>
      </c>
      <c r="C189" s="99">
        <v>1954331.37</v>
      </c>
      <c r="D189" s="2">
        <v>23191</v>
      </c>
      <c r="E189" s="2">
        <v>23191</v>
      </c>
      <c r="F189" s="2">
        <v>139068.17000000001</v>
      </c>
      <c r="G189" s="2">
        <v>254459.08</v>
      </c>
      <c r="H189" s="2">
        <v>2852.65</v>
      </c>
      <c r="I189" s="2">
        <v>2852.65</v>
      </c>
      <c r="J189" s="100">
        <f t="shared" si="13"/>
        <v>2260877.75</v>
      </c>
      <c r="K189" s="2">
        <v>2133290.1099999994</v>
      </c>
      <c r="L189" s="3">
        <f t="shared" si="14"/>
        <v>127587.6400000006</v>
      </c>
      <c r="M189" s="101">
        <f t="shared" si="15"/>
        <v>5.6432790317831466E-2</v>
      </c>
      <c r="O189" s="2">
        <v>114304.55</v>
      </c>
      <c r="P189" s="3">
        <f t="shared" si="19"/>
        <v>-2146573.2000000002</v>
      </c>
    </row>
    <row r="190" spans="1:16" x14ac:dyDescent="0.35">
      <c r="A190" s="114">
        <v>72302</v>
      </c>
      <c r="B190" s="2">
        <v>1247511.6399999999</v>
      </c>
      <c r="C190" s="99">
        <v>2177776.52</v>
      </c>
      <c r="D190" s="2">
        <v>25589.919999999998</v>
      </c>
      <c r="E190" s="2">
        <v>25589.919999999998</v>
      </c>
      <c r="F190" s="2">
        <v>25250.560000000001</v>
      </c>
      <c r="G190" s="2">
        <v>46202.02</v>
      </c>
      <c r="H190" s="2">
        <v>517.97</v>
      </c>
      <c r="I190" s="2">
        <v>517.97</v>
      </c>
      <c r="J190" s="100">
        <f t="shared" si="13"/>
        <v>2276194.3200000003</v>
      </c>
      <c r="K190" s="2">
        <v>2052378.8</v>
      </c>
      <c r="L190" s="3">
        <f t="shared" si="14"/>
        <v>223815.52000000025</v>
      </c>
      <c r="M190" s="101">
        <f t="shared" si="15"/>
        <v>9.8328828094079515E-2</v>
      </c>
      <c r="O190" s="2">
        <v>104849.77</v>
      </c>
      <c r="P190" s="3">
        <f t="shared" si="19"/>
        <v>-2171344.5500000003</v>
      </c>
    </row>
    <row r="191" spans="1:16" x14ac:dyDescent="0.35">
      <c r="A191" s="114">
        <v>72303</v>
      </c>
      <c r="B191" s="2">
        <v>0</v>
      </c>
      <c r="C191" s="99">
        <v>0</v>
      </c>
      <c r="D191" s="2">
        <v>0</v>
      </c>
      <c r="E191" s="2">
        <v>0</v>
      </c>
      <c r="F191" s="2">
        <v>12173.16</v>
      </c>
      <c r="G191" s="2">
        <v>22273.71</v>
      </c>
      <c r="H191" s="2">
        <v>249.71</v>
      </c>
      <c r="I191" s="2">
        <v>249.71</v>
      </c>
      <c r="J191" s="100">
        <f t="shared" si="13"/>
        <v>22773.129999999994</v>
      </c>
      <c r="K191" s="2">
        <v>20553.86</v>
      </c>
      <c r="L191" s="3">
        <f t="shared" si="14"/>
        <v>2219.2699999999932</v>
      </c>
      <c r="M191" s="101">
        <f t="shared" si="15"/>
        <v>9.7451250662512964E-2</v>
      </c>
      <c r="O191" s="2">
        <v>0</v>
      </c>
      <c r="P191" s="3">
        <f t="shared" si="19"/>
        <v>-22773.129999999994</v>
      </c>
    </row>
    <row r="192" spans="1:16" x14ac:dyDescent="0.35">
      <c r="A192" s="114">
        <v>72304</v>
      </c>
      <c r="B192" s="2">
        <v>0</v>
      </c>
      <c r="C192" s="99">
        <v>-277.37</v>
      </c>
      <c r="D192" s="2">
        <v>0</v>
      </c>
      <c r="E192" s="2">
        <v>0</v>
      </c>
      <c r="F192" s="2">
        <v>734.65</v>
      </c>
      <c r="G192" s="2">
        <v>1346.02</v>
      </c>
      <c r="H192" s="2">
        <v>15.09</v>
      </c>
      <c r="I192" s="2">
        <v>15.09</v>
      </c>
      <c r="J192" s="100">
        <f t="shared" si="13"/>
        <v>1098.83</v>
      </c>
      <c r="K192" s="2">
        <v>862.67000000000007</v>
      </c>
      <c r="L192" s="3">
        <f t="shared" si="14"/>
        <v>236.15999999999985</v>
      </c>
      <c r="M192" s="101">
        <f t="shared" si="15"/>
        <v>0.21491950529199227</v>
      </c>
      <c r="O192" s="2">
        <v>277.37</v>
      </c>
      <c r="P192" s="3">
        <f t="shared" si="19"/>
        <v>-821.45999999999992</v>
      </c>
    </row>
    <row r="193" spans="1:16" x14ac:dyDescent="0.35">
      <c r="A193" s="115">
        <v>72305</v>
      </c>
      <c r="B193" s="2">
        <v>4138967.65</v>
      </c>
      <c r="C193" s="99">
        <v>7174875.6900000004</v>
      </c>
      <c r="D193" s="2">
        <v>84902.35</v>
      </c>
      <c r="E193" s="2">
        <v>84902.35</v>
      </c>
      <c r="F193" s="2">
        <v>654073.18000000005</v>
      </c>
      <c r="G193" s="2">
        <v>1196787.6399999999</v>
      </c>
      <c r="H193" s="2">
        <v>13416.86</v>
      </c>
      <c r="I193" s="2">
        <v>13416.86</v>
      </c>
      <c r="J193" s="100">
        <f t="shared" si="13"/>
        <v>8568301.7499999981</v>
      </c>
      <c r="K193" s="2">
        <v>6832535.7600000007</v>
      </c>
      <c r="L193" s="3">
        <f t="shared" si="14"/>
        <v>1735765.9899999974</v>
      </c>
      <c r="M193" s="101">
        <f t="shared" si="15"/>
        <v>0.20257993248195277</v>
      </c>
      <c r="O193" s="2">
        <v>398827.73</v>
      </c>
      <c r="P193" t="s">
        <v>111</v>
      </c>
    </row>
    <row r="194" spans="1:16" x14ac:dyDescent="0.35">
      <c r="A194" s="114">
        <v>72307</v>
      </c>
      <c r="B194" s="2">
        <v>363396.87</v>
      </c>
      <c r="C194" s="99">
        <v>664923.36</v>
      </c>
      <c r="D194" s="2">
        <v>7454.23</v>
      </c>
      <c r="E194" s="2">
        <v>7454.23</v>
      </c>
      <c r="F194" s="2">
        <v>0</v>
      </c>
      <c r="G194" s="2">
        <v>0</v>
      </c>
      <c r="H194" s="2">
        <v>0</v>
      </c>
      <c r="I194" s="2">
        <v>0</v>
      </c>
      <c r="J194" s="100">
        <f t="shared" si="13"/>
        <v>679831.82</v>
      </c>
      <c r="K194" s="2">
        <v>601596.96</v>
      </c>
      <c r="L194" s="3">
        <f t="shared" si="14"/>
        <v>78234.859999999986</v>
      </c>
      <c r="M194" s="101">
        <f t="shared" si="15"/>
        <v>0.11507972663003622</v>
      </c>
      <c r="O194" s="2">
        <v>0</v>
      </c>
      <c r="P194" s="3">
        <f t="shared" ref="P194:P218" si="20">O194-J194</f>
        <v>-679831.82</v>
      </c>
    </row>
    <row r="195" spans="1:16" x14ac:dyDescent="0.35">
      <c r="A195" s="114">
        <v>72309</v>
      </c>
      <c r="B195" s="2">
        <v>519903.85</v>
      </c>
      <c r="C195" s="99">
        <v>904901.72</v>
      </c>
      <c r="D195" s="2">
        <v>10664.63</v>
      </c>
      <c r="E195" s="2">
        <v>10664.63</v>
      </c>
      <c r="F195" s="2">
        <v>12756.06</v>
      </c>
      <c r="G195" s="2">
        <v>23340.17</v>
      </c>
      <c r="H195" s="2">
        <v>261.66000000000003</v>
      </c>
      <c r="I195" s="2">
        <v>261.66000000000003</v>
      </c>
      <c r="J195" s="100">
        <f t="shared" ref="J195:J258" si="21">SUM(C195:I195)-F195</f>
        <v>950094.47000000009</v>
      </c>
      <c r="K195" s="2">
        <v>858515.73</v>
      </c>
      <c r="L195" s="3">
        <f t="shared" ref="L195:L258" si="22">J195-K195</f>
        <v>91578.740000000107</v>
      </c>
      <c r="M195" s="101">
        <f t="shared" si="15"/>
        <v>9.6389088550320787E-2</v>
      </c>
      <c r="O195" s="2">
        <v>46389.13</v>
      </c>
      <c r="P195" s="3">
        <f t="shared" si="20"/>
        <v>-903705.34000000008</v>
      </c>
    </row>
    <row r="196" spans="1:16" x14ac:dyDescent="0.35">
      <c r="A196" s="114">
        <v>72314</v>
      </c>
      <c r="B196" s="2">
        <v>153478.15</v>
      </c>
      <c r="C196" s="99">
        <v>280826.46000000002</v>
      </c>
      <c r="D196" s="2">
        <v>3148.16</v>
      </c>
      <c r="E196" s="2">
        <v>0</v>
      </c>
      <c r="F196" s="2">
        <v>29921.55</v>
      </c>
      <c r="G196" s="2">
        <v>54748.78</v>
      </c>
      <c r="H196" s="2">
        <v>613.79999999999995</v>
      </c>
      <c r="I196" s="2">
        <v>0</v>
      </c>
      <c r="J196" s="100">
        <f t="shared" si="21"/>
        <v>339337.19999999995</v>
      </c>
      <c r="K196" s="2">
        <v>311050.42</v>
      </c>
      <c r="L196" s="3">
        <f t="shared" si="22"/>
        <v>28286.77999999997</v>
      </c>
      <c r="M196" s="101">
        <f t="shared" si="15"/>
        <v>8.3358912609640123E-2</v>
      </c>
      <c r="O196" s="2">
        <v>0</v>
      </c>
      <c r="P196" s="3">
        <f t="shared" si="20"/>
        <v>-339337.19999999995</v>
      </c>
    </row>
    <row r="197" spans="1:16" x14ac:dyDescent="0.35">
      <c r="A197" s="114">
        <v>72321</v>
      </c>
      <c r="B197" s="2">
        <v>0</v>
      </c>
      <c r="C197" s="99">
        <v>-299.82</v>
      </c>
      <c r="D197" s="2">
        <v>0</v>
      </c>
      <c r="E197" s="2">
        <v>0</v>
      </c>
      <c r="F197" s="2">
        <v>2682.01</v>
      </c>
      <c r="G197" s="2">
        <v>4907.37</v>
      </c>
      <c r="H197" s="2">
        <v>55.02</v>
      </c>
      <c r="I197" s="2">
        <v>55.02</v>
      </c>
      <c r="J197" s="100">
        <f t="shared" si="21"/>
        <v>4717.59</v>
      </c>
      <c r="K197" s="2">
        <v>3508.2900000000004</v>
      </c>
      <c r="L197" s="3">
        <f t="shared" si="22"/>
        <v>1209.2999999999997</v>
      </c>
      <c r="M197" s="101">
        <f t="shared" ref="M197:M260" si="23">IF(J197=0,1,L197/J197)</f>
        <v>0.25633851182489359</v>
      </c>
      <c r="O197" s="2">
        <v>299.82</v>
      </c>
      <c r="P197" s="3">
        <f t="shared" si="20"/>
        <v>-4417.7700000000004</v>
      </c>
    </row>
    <row r="198" spans="1:16" x14ac:dyDescent="0.35">
      <c r="A198" s="114">
        <v>72323</v>
      </c>
      <c r="B198" s="2">
        <v>419423.3</v>
      </c>
      <c r="C198" s="99">
        <v>722279.1</v>
      </c>
      <c r="D198" s="2">
        <v>8603.51</v>
      </c>
      <c r="E198" s="2">
        <v>8603.51</v>
      </c>
      <c r="F198" s="2">
        <v>25024.84</v>
      </c>
      <c r="G198" s="2">
        <v>45788.76</v>
      </c>
      <c r="H198" s="2">
        <v>513.35</v>
      </c>
      <c r="I198" s="2">
        <v>513.35</v>
      </c>
      <c r="J198" s="100">
        <f t="shared" si="21"/>
        <v>786301.58</v>
      </c>
      <c r="K198" s="2">
        <v>805262.30999999994</v>
      </c>
      <c r="L198" s="3">
        <f t="shared" si="22"/>
        <v>-18960.729999999981</v>
      </c>
      <c r="M198" s="101">
        <f t="shared" si="23"/>
        <v>-2.411381393892148E-2</v>
      </c>
      <c r="O198" s="2">
        <v>45159.42</v>
      </c>
      <c r="P198" s="3">
        <f t="shared" si="20"/>
        <v>-741142.15999999992</v>
      </c>
    </row>
    <row r="199" spans="1:16" x14ac:dyDescent="0.35">
      <c r="A199" s="114">
        <v>72324</v>
      </c>
      <c r="B199" s="2">
        <v>174440.99</v>
      </c>
      <c r="C199" s="99">
        <v>319183.24</v>
      </c>
      <c r="D199" s="2">
        <v>3578.28</v>
      </c>
      <c r="E199" s="2">
        <v>3578.28</v>
      </c>
      <c r="F199" s="2">
        <v>42549.07</v>
      </c>
      <c r="G199" s="2">
        <v>77853.97</v>
      </c>
      <c r="H199" s="2">
        <v>872.83</v>
      </c>
      <c r="I199" s="2">
        <v>872.83</v>
      </c>
      <c r="J199" s="100">
        <f t="shared" si="21"/>
        <v>405939.43000000011</v>
      </c>
      <c r="K199" s="2">
        <v>347232.81</v>
      </c>
      <c r="L199" s="3">
        <f t="shared" si="22"/>
        <v>58706.620000000112</v>
      </c>
      <c r="M199" s="101">
        <f t="shared" si="23"/>
        <v>0.14461916153353246</v>
      </c>
      <c r="O199" s="2">
        <v>0</v>
      </c>
      <c r="P199" s="3">
        <f t="shared" si="20"/>
        <v>-405939.43000000011</v>
      </c>
    </row>
    <row r="200" spans="1:16" x14ac:dyDescent="0.35">
      <c r="A200" s="114">
        <v>72328</v>
      </c>
      <c r="B200" s="2">
        <v>40903.11</v>
      </c>
      <c r="C200" s="99">
        <v>74841.929999999993</v>
      </c>
      <c r="D200" s="2">
        <v>839.05</v>
      </c>
      <c r="E200" s="2">
        <v>839.05</v>
      </c>
      <c r="F200" s="2">
        <v>0</v>
      </c>
      <c r="G200" s="2">
        <v>0</v>
      </c>
      <c r="H200" s="2">
        <v>0</v>
      </c>
      <c r="I200" s="2">
        <v>0</v>
      </c>
      <c r="J200" s="100">
        <f t="shared" si="21"/>
        <v>76520.03</v>
      </c>
      <c r="K200" s="2">
        <v>72966.320000000007</v>
      </c>
      <c r="L200" s="3">
        <f t="shared" si="22"/>
        <v>3553.7099999999919</v>
      </c>
      <c r="M200" s="101">
        <f t="shared" si="23"/>
        <v>4.6441565692015435E-2</v>
      </c>
      <c r="O200" s="2">
        <v>0</v>
      </c>
      <c r="P200" s="3">
        <f t="shared" si="20"/>
        <v>-76520.03</v>
      </c>
    </row>
    <row r="201" spans="1:16" x14ac:dyDescent="0.35">
      <c r="A201" s="114">
        <v>72329</v>
      </c>
      <c r="B201" s="2">
        <v>219174.35</v>
      </c>
      <c r="C201" s="99">
        <v>401031.59</v>
      </c>
      <c r="D201" s="2">
        <v>4495.83</v>
      </c>
      <c r="E201" s="2">
        <v>4495.83</v>
      </c>
      <c r="F201" s="2">
        <v>36580.01</v>
      </c>
      <c r="G201" s="2">
        <v>66932.100000000006</v>
      </c>
      <c r="H201" s="2">
        <v>750.35</v>
      </c>
      <c r="I201" s="2">
        <v>750.35</v>
      </c>
      <c r="J201" s="100">
        <f t="shared" si="21"/>
        <v>478456.05000000005</v>
      </c>
      <c r="K201" s="2">
        <v>447097.85999999993</v>
      </c>
      <c r="L201" s="3">
        <f t="shared" si="22"/>
        <v>31358.190000000119</v>
      </c>
      <c r="M201" s="101">
        <f t="shared" si="23"/>
        <v>6.5540377219600668E-2</v>
      </c>
      <c r="O201" s="2">
        <v>0</v>
      </c>
      <c r="P201" s="3">
        <f t="shared" si="20"/>
        <v>-478456.05000000005</v>
      </c>
    </row>
    <row r="202" spans="1:16" x14ac:dyDescent="0.35">
      <c r="A202" s="114">
        <v>72332</v>
      </c>
      <c r="B202" s="2">
        <v>195033.61</v>
      </c>
      <c r="C202" s="99">
        <v>339518.01</v>
      </c>
      <c r="D202" s="2">
        <v>4000.67</v>
      </c>
      <c r="E202" s="2">
        <v>4000.67</v>
      </c>
      <c r="F202" s="2">
        <v>14881.09</v>
      </c>
      <c r="G202" s="2">
        <v>27228.44</v>
      </c>
      <c r="H202" s="2">
        <v>305.25</v>
      </c>
      <c r="I202" s="2">
        <v>305.25</v>
      </c>
      <c r="J202" s="100">
        <f t="shared" si="21"/>
        <v>375358.29</v>
      </c>
      <c r="K202" s="2">
        <v>318486.45999999996</v>
      </c>
      <c r="L202" s="3">
        <f t="shared" si="22"/>
        <v>56871.830000000016</v>
      </c>
      <c r="M202" s="101">
        <f t="shared" si="23"/>
        <v>0.15151345132140287</v>
      </c>
      <c r="O202" s="2">
        <v>17342.400000000001</v>
      </c>
      <c r="P202" s="3">
        <f t="shared" si="20"/>
        <v>-358015.88999999996</v>
      </c>
    </row>
    <row r="203" spans="1:16" x14ac:dyDescent="0.35">
      <c r="A203" s="114">
        <v>72333</v>
      </c>
      <c r="B203" s="2">
        <v>133249.15</v>
      </c>
      <c r="C203" s="99">
        <v>230223.06</v>
      </c>
      <c r="D203" s="2">
        <v>2733.28</v>
      </c>
      <c r="E203" s="2">
        <v>2733.28</v>
      </c>
      <c r="F203" s="2">
        <v>5849.19</v>
      </c>
      <c r="G203" s="2">
        <v>10702.56</v>
      </c>
      <c r="H203" s="2">
        <v>119.98</v>
      </c>
      <c r="I203" s="2">
        <v>119.98</v>
      </c>
      <c r="J203" s="100">
        <f t="shared" si="21"/>
        <v>246632.14</v>
      </c>
      <c r="K203" s="2">
        <v>193550.88</v>
      </c>
      <c r="L203" s="3">
        <f t="shared" si="22"/>
        <v>53081.260000000009</v>
      </c>
      <c r="M203" s="101">
        <f t="shared" si="23"/>
        <v>0.21522442289962698</v>
      </c>
      <c r="O203" s="2">
        <v>13560.3</v>
      </c>
      <c r="P203" s="3">
        <f t="shared" si="20"/>
        <v>-233071.84000000003</v>
      </c>
    </row>
    <row r="204" spans="1:16" x14ac:dyDescent="0.35">
      <c r="A204" s="114">
        <v>72338</v>
      </c>
      <c r="B204" s="2">
        <v>236958.7</v>
      </c>
      <c r="C204" s="99">
        <v>433572.97</v>
      </c>
      <c r="D204" s="2">
        <v>4860.75</v>
      </c>
      <c r="E204" s="2">
        <v>4860.75</v>
      </c>
      <c r="F204" s="2">
        <v>1913.35</v>
      </c>
      <c r="G204" s="2">
        <v>3501.06</v>
      </c>
      <c r="H204" s="2">
        <v>39.25</v>
      </c>
      <c r="I204" s="2">
        <v>39.25</v>
      </c>
      <c r="J204" s="100">
        <f t="shared" si="21"/>
        <v>446874.02999999997</v>
      </c>
      <c r="K204" s="2">
        <v>395817.17</v>
      </c>
      <c r="L204" s="3">
        <f t="shared" si="22"/>
        <v>51056.859999999986</v>
      </c>
      <c r="M204" s="101">
        <f t="shared" si="23"/>
        <v>0.11425336128841497</v>
      </c>
      <c r="O204" s="2">
        <v>0</v>
      </c>
      <c r="P204" s="3">
        <f t="shared" si="20"/>
        <v>-446874.02999999997</v>
      </c>
    </row>
    <row r="205" spans="1:16" x14ac:dyDescent="0.35">
      <c r="A205" s="114">
        <v>72343</v>
      </c>
      <c r="B205" s="2">
        <v>126344.48</v>
      </c>
      <c r="C205" s="99">
        <v>236116.27</v>
      </c>
      <c r="D205" s="2">
        <v>2591.65</v>
      </c>
      <c r="E205" s="2">
        <v>2591.65</v>
      </c>
      <c r="F205" s="2">
        <v>0</v>
      </c>
      <c r="G205" s="2">
        <v>0</v>
      </c>
      <c r="H205" s="2">
        <v>0</v>
      </c>
      <c r="I205" s="2">
        <v>0</v>
      </c>
      <c r="J205" s="100">
        <f t="shared" si="21"/>
        <v>241299.56999999998</v>
      </c>
      <c r="K205" s="2">
        <v>211381.62</v>
      </c>
      <c r="L205" s="3">
        <f t="shared" si="22"/>
        <v>29917.949999999983</v>
      </c>
      <c r="M205" s="101">
        <f t="shared" si="23"/>
        <v>0.12398675223499149</v>
      </c>
      <c r="O205" s="2">
        <v>0</v>
      </c>
      <c r="P205" s="3">
        <f t="shared" si="20"/>
        <v>-241299.56999999998</v>
      </c>
    </row>
    <row r="206" spans="1:16" x14ac:dyDescent="0.35">
      <c r="A206" s="114">
        <v>72346</v>
      </c>
      <c r="B206" s="2">
        <v>248560.01</v>
      </c>
      <c r="C206" s="99">
        <v>454801.59</v>
      </c>
      <c r="D206" s="2">
        <v>5098.7</v>
      </c>
      <c r="E206" s="2">
        <v>5098.7</v>
      </c>
      <c r="F206" s="2">
        <v>0</v>
      </c>
      <c r="G206" s="2">
        <v>0</v>
      </c>
      <c r="H206" s="2">
        <v>0</v>
      </c>
      <c r="I206" s="2">
        <v>0</v>
      </c>
      <c r="J206" s="100">
        <f t="shared" si="21"/>
        <v>464998.99000000005</v>
      </c>
      <c r="K206" s="2">
        <v>436279.72</v>
      </c>
      <c r="L206" s="3">
        <f t="shared" si="22"/>
        <v>28719.270000000077</v>
      </c>
      <c r="M206" s="101">
        <f t="shared" si="23"/>
        <v>6.1762005117473637E-2</v>
      </c>
      <c r="O206" s="2">
        <v>0</v>
      </c>
      <c r="P206" s="3">
        <f t="shared" si="20"/>
        <v>-464998.99000000005</v>
      </c>
    </row>
    <row r="207" spans="1:16" x14ac:dyDescent="0.35">
      <c r="A207" s="114">
        <v>72347</v>
      </c>
      <c r="B207" s="2">
        <v>73266.59</v>
      </c>
      <c r="C207" s="99">
        <v>134059.78</v>
      </c>
      <c r="D207" s="2">
        <v>0</v>
      </c>
      <c r="E207" s="2">
        <v>0</v>
      </c>
      <c r="F207" s="2">
        <v>0</v>
      </c>
      <c r="G207" s="2">
        <v>0</v>
      </c>
      <c r="H207" s="2">
        <v>0</v>
      </c>
      <c r="I207" s="2">
        <v>0</v>
      </c>
      <c r="J207" s="100">
        <f t="shared" si="21"/>
        <v>134059.78</v>
      </c>
      <c r="K207" s="2">
        <v>111694.62</v>
      </c>
      <c r="L207" s="3">
        <f t="shared" si="22"/>
        <v>22365.160000000003</v>
      </c>
      <c r="M207" s="101">
        <f t="shared" si="23"/>
        <v>0.16682975311461801</v>
      </c>
      <c r="O207" s="2">
        <v>0</v>
      </c>
      <c r="P207" s="3">
        <f t="shared" si="20"/>
        <v>-134059.78</v>
      </c>
    </row>
    <row r="208" spans="1:16" x14ac:dyDescent="0.35">
      <c r="A208" s="114">
        <v>72349</v>
      </c>
      <c r="B208" s="2">
        <v>0</v>
      </c>
      <c r="C208" s="99">
        <v>0</v>
      </c>
      <c r="D208" s="2">
        <v>0</v>
      </c>
      <c r="E208" s="2">
        <v>0</v>
      </c>
      <c r="F208" s="2">
        <v>4513.59</v>
      </c>
      <c r="G208" s="2">
        <v>8258.76</v>
      </c>
      <c r="H208" s="2">
        <v>92.59</v>
      </c>
      <c r="I208" s="2">
        <v>92.59</v>
      </c>
      <c r="J208" s="100">
        <f t="shared" si="21"/>
        <v>8443.94</v>
      </c>
      <c r="K208" s="2">
        <v>7478.5300000000016</v>
      </c>
      <c r="L208" s="3">
        <f t="shared" si="22"/>
        <v>965.40999999999894</v>
      </c>
      <c r="M208" s="101">
        <f t="shared" si="23"/>
        <v>0.11433169823565763</v>
      </c>
      <c r="O208" s="2">
        <v>0</v>
      </c>
      <c r="P208" s="3">
        <f t="shared" si="20"/>
        <v>-8443.94</v>
      </c>
    </row>
    <row r="209" spans="1:16" x14ac:dyDescent="0.35">
      <c r="A209" s="114">
        <v>72352</v>
      </c>
      <c r="B209" s="2">
        <v>75743.22</v>
      </c>
      <c r="C209" s="99">
        <v>138590.67000000001</v>
      </c>
      <c r="D209" s="2">
        <v>1553.71</v>
      </c>
      <c r="E209" s="2">
        <v>1553.71</v>
      </c>
      <c r="F209" s="2">
        <v>0</v>
      </c>
      <c r="G209" s="2">
        <v>0</v>
      </c>
      <c r="H209" s="2">
        <v>0</v>
      </c>
      <c r="I209" s="2">
        <v>0</v>
      </c>
      <c r="J209" s="100">
        <f t="shared" si="21"/>
        <v>141698.09</v>
      </c>
      <c r="K209" s="2">
        <v>163395.09</v>
      </c>
      <c r="L209" s="3">
        <f t="shared" si="22"/>
        <v>-21697</v>
      </c>
      <c r="M209" s="101">
        <f t="shared" si="23"/>
        <v>-0.15312133000522449</v>
      </c>
      <c r="O209" s="2">
        <v>0</v>
      </c>
      <c r="P209" s="3">
        <f t="shared" si="20"/>
        <v>-141698.09</v>
      </c>
    </row>
    <row r="210" spans="1:16" x14ac:dyDescent="0.35">
      <c r="A210" s="114">
        <v>72353</v>
      </c>
      <c r="B210" s="2">
        <v>15302.83</v>
      </c>
      <c r="C210" s="99">
        <v>28000.21</v>
      </c>
      <c r="D210" s="2">
        <v>313.89999999999998</v>
      </c>
      <c r="E210" s="2">
        <v>313.89999999999998</v>
      </c>
      <c r="F210" s="2">
        <v>0</v>
      </c>
      <c r="G210" s="2">
        <v>0</v>
      </c>
      <c r="H210" s="2">
        <v>0</v>
      </c>
      <c r="I210" s="2">
        <v>0</v>
      </c>
      <c r="J210" s="100">
        <f t="shared" si="21"/>
        <v>28628.010000000002</v>
      </c>
      <c r="K210" s="2">
        <v>26497.66</v>
      </c>
      <c r="L210" s="3">
        <f t="shared" si="22"/>
        <v>2130.3500000000022</v>
      </c>
      <c r="M210" s="101">
        <f t="shared" si="23"/>
        <v>7.4414882487466014E-2</v>
      </c>
      <c r="O210" s="2">
        <v>0</v>
      </c>
      <c r="P210" s="3">
        <f t="shared" si="20"/>
        <v>-28628.010000000002</v>
      </c>
    </row>
    <row r="211" spans="1:16" x14ac:dyDescent="0.35">
      <c r="A211" s="114">
        <v>72402</v>
      </c>
      <c r="B211" s="2">
        <v>224206.54</v>
      </c>
      <c r="C211" s="99">
        <v>384813.61</v>
      </c>
      <c r="D211" s="2">
        <v>4599.07</v>
      </c>
      <c r="E211" s="2">
        <v>4599.07</v>
      </c>
      <c r="F211" s="2">
        <v>28465.62</v>
      </c>
      <c r="G211" s="2">
        <v>52084.98</v>
      </c>
      <c r="H211" s="2">
        <v>583.92999999999995</v>
      </c>
      <c r="I211" s="2">
        <v>583.92999999999995</v>
      </c>
      <c r="J211" s="100">
        <f t="shared" si="21"/>
        <v>447264.58999999997</v>
      </c>
      <c r="K211" s="2">
        <v>413877.1700000001</v>
      </c>
      <c r="L211" s="3">
        <f t="shared" si="22"/>
        <v>33387.419999999867</v>
      </c>
      <c r="M211" s="101">
        <f t="shared" si="23"/>
        <v>7.4648028809971012E-2</v>
      </c>
      <c r="O211" s="2">
        <v>25427.33</v>
      </c>
      <c r="P211" s="3">
        <f t="shared" si="20"/>
        <v>-421837.25999999995</v>
      </c>
    </row>
    <row r="212" spans="1:16" x14ac:dyDescent="0.35">
      <c r="A212" s="114">
        <v>72403</v>
      </c>
      <c r="B212" s="2">
        <v>490681.52</v>
      </c>
      <c r="C212" s="99">
        <v>840779.63</v>
      </c>
      <c r="D212" s="2">
        <v>10065.200000000001</v>
      </c>
      <c r="E212" s="2">
        <v>10065.200000000001</v>
      </c>
      <c r="F212" s="2">
        <v>63146.2</v>
      </c>
      <c r="G212" s="2">
        <v>115541.18</v>
      </c>
      <c r="H212" s="2">
        <v>1295.33</v>
      </c>
      <c r="I212" s="2">
        <v>1295.33</v>
      </c>
      <c r="J212" s="100">
        <f t="shared" si="21"/>
        <v>979041.86999999988</v>
      </c>
      <c r="K212" s="2">
        <v>872390.9299999997</v>
      </c>
      <c r="L212" s="3">
        <f t="shared" si="22"/>
        <v>106650.94000000018</v>
      </c>
      <c r="M212" s="101">
        <f t="shared" si="23"/>
        <v>0.10893399278214749</v>
      </c>
      <c r="O212" s="2">
        <v>57039.96</v>
      </c>
      <c r="P212" s="3">
        <f t="shared" si="20"/>
        <v>-922001.90999999992</v>
      </c>
    </row>
    <row r="213" spans="1:16" x14ac:dyDescent="0.35">
      <c r="A213" s="114">
        <v>72409</v>
      </c>
      <c r="B213" s="2">
        <v>0</v>
      </c>
      <c r="C213" s="99">
        <v>-595.75</v>
      </c>
      <c r="D213" s="2">
        <v>0</v>
      </c>
      <c r="E213" s="2">
        <v>0</v>
      </c>
      <c r="F213" s="2">
        <v>3988.35</v>
      </c>
      <c r="G213" s="2">
        <v>7297.61</v>
      </c>
      <c r="H213" s="2">
        <v>81.8</v>
      </c>
      <c r="I213" s="2">
        <v>81.8</v>
      </c>
      <c r="J213" s="100">
        <f t="shared" si="21"/>
        <v>6865.4599999999973</v>
      </c>
      <c r="K213" s="2">
        <v>5750.760000000002</v>
      </c>
      <c r="L213" s="3">
        <f t="shared" si="22"/>
        <v>1114.6999999999953</v>
      </c>
      <c r="M213" s="101">
        <f t="shared" si="23"/>
        <v>0.16236348329172345</v>
      </c>
      <c r="O213" s="2">
        <v>595.75</v>
      </c>
      <c r="P213" s="3">
        <f t="shared" si="20"/>
        <v>-6269.7099999999973</v>
      </c>
    </row>
    <row r="214" spans="1:16" x14ac:dyDescent="0.35">
      <c r="A214" s="114">
        <v>72412</v>
      </c>
      <c r="B214" s="2">
        <v>28094.91</v>
      </c>
      <c r="C214" s="99">
        <v>48524.46</v>
      </c>
      <c r="D214" s="2">
        <v>576.28</v>
      </c>
      <c r="E214" s="2">
        <v>576.28</v>
      </c>
      <c r="F214" s="2">
        <v>0</v>
      </c>
      <c r="G214" s="2">
        <v>0</v>
      </c>
      <c r="H214" s="2">
        <v>0</v>
      </c>
      <c r="I214" s="2">
        <v>0</v>
      </c>
      <c r="J214" s="100">
        <f t="shared" si="21"/>
        <v>49677.02</v>
      </c>
      <c r="K214" s="2">
        <v>49306.33</v>
      </c>
      <c r="L214" s="3">
        <f t="shared" si="22"/>
        <v>370.68999999999505</v>
      </c>
      <c r="M214" s="101">
        <f t="shared" si="23"/>
        <v>7.4620015451811539E-3</v>
      </c>
      <c r="O214" s="2">
        <v>2880.87</v>
      </c>
      <c r="P214" s="3">
        <f t="shared" si="20"/>
        <v>-46796.149999999994</v>
      </c>
    </row>
    <row r="215" spans="1:16" x14ac:dyDescent="0.35">
      <c r="A215" s="114">
        <v>72501</v>
      </c>
      <c r="B215" s="2">
        <v>291106.34000000003</v>
      </c>
      <c r="C215" s="99">
        <v>507005.44</v>
      </c>
      <c r="D215" s="2">
        <v>5971.33</v>
      </c>
      <c r="E215" s="2">
        <v>5971.33</v>
      </c>
      <c r="F215" s="2">
        <v>6100.76</v>
      </c>
      <c r="G215" s="2">
        <v>11162.94</v>
      </c>
      <c r="H215" s="2">
        <v>125.15</v>
      </c>
      <c r="I215" s="2">
        <v>125.15</v>
      </c>
      <c r="J215" s="100">
        <f t="shared" si="21"/>
        <v>530361.34</v>
      </c>
      <c r="K215" s="2">
        <v>478266.48000000004</v>
      </c>
      <c r="L215" s="3">
        <f t="shared" si="22"/>
        <v>52094.859999999928</v>
      </c>
      <c r="M215" s="101">
        <f t="shared" si="23"/>
        <v>9.8225221317979047E-2</v>
      </c>
      <c r="O215" s="2">
        <v>25818.61</v>
      </c>
      <c r="P215" s="3">
        <f t="shared" si="20"/>
        <v>-504542.73</v>
      </c>
    </row>
    <row r="216" spans="1:16" x14ac:dyDescent="0.35">
      <c r="A216" s="114">
        <v>72502</v>
      </c>
      <c r="B216" s="2">
        <v>26219.99</v>
      </c>
      <c r="C216" s="99">
        <v>45599.96</v>
      </c>
      <c r="D216" s="2">
        <v>0</v>
      </c>
      <c r="E216" s="2">
        <v>0</v>
      </c>
      <c r="F216" s="2">
        <v>0</v>
      </c>
      <c r="G216" s="2">
        <v>0</v>
      </c>
      <c r="H216" s="2">
        <v>0</v>
      </c>
      <c r="I216" s="2">
        <v>0</v>
      </c>
      <c r="J216" s="100">
        <f t="shared" si="21"/>
        <v>45599.96</v>
      </c>
      <c r="K216" s="2">
        <v>42103.86</v>
      </c>
      <c r="L216" s="3">
        <f t="shared" si="22"/>
        <v>3496.0999999999985</v>
      </c>
      <c r="M216" s="101">
        <f t="shared" si="23"/>
        <v>7.6668926902567422E-2</v>
      </c>
      <c r="O216" s="2">
        <v>2376.02</v>
      </c>
      <c r="P216" s="3">
        <f t="shared" si="20"/>
        <v>-43223.94</v>
      </c>
    </row>
    <row r="217" spans="1:16" x14ac:dyDescent="0.35">
      <c r="A217" s="114">
        <v>72509</v>
      </c>
      <c r="B217" s="2">
        <v>36369.29</v>
      </c>
      <c r="C217" s="99">
        <v>62616.1</v>
      </c>
      <c r="D217" s="2">
        <v>746.03</v>
      </c>
      <c r="E217" s="2">
        <v>746.03</v>
      </c>
      <c r="F217" s="2">
        <v>0</v>
      </c>
      <c r="G217" s="2">
        <v>0</v>
      </c>
      <c r="H217" s="2">
        <v>0</v>
      </c>
      <c r="I217" s="2">
        <v>0</v>
      </c>
      <c r="J217" s="100">
        <f t="shared" si="21"/>
        <v>64108.159999999996</v>
      </c>
      <c r="K217" s="2">
        <v>68428.179999999993</v>
      </c>
      <c r="L217" s="3">
        <f t="shared" si="22"/>
        <v>-4320.0199999999968</v>
      </c>
      <c r="M217" s="101">
        <f t="shared" si="23"/>
        <v>-6.7386429434256059E-2</v>
      </c>
      <c r="O217" s="2">
        <v>3930.25</v>
      </c>
      <c r="P217" s="3">
        <f t="shared" si="20"/>
        <v>-60177.909999999996</v>
      </c>
    </row>
    <row r="218" spans="1:16" x14ac:dyDescent="0.35">
      <c r="A218" s="114">
        <v>72510</v>
      </c>
      <c r="B218" s="2">
        <v>37891.660000000003</v>
      </c>
      <c r="C218" s="99">
        <v>66035.75</v>
      </c>
      <c r="D218" s="2">
        <v>0</v>
      </c>
      <c r="E218" s="2">
        <v>0</v>
      </c>
      <c r="F218" s="2">
        <v>844.08</v>
      </c>
      <c r="G218" s="2">
        <v>1544.64</v>
      </c>
      <c r="H218" s="2">
        <v>0</v>
      </c>
      <c r="I218" s="2">
        <v>0</v>
      </c>
      <c r="J218" s="100">
        <f t="shared" si="21"/>
        <v>67580.39</v>
      </c>
      <c r="K218" s="2">
        <v>64609.18</v>
      </c>
      <c r="L218" s="3">
        <f t="shared" si="22"/>
        <v>2971.2099999999991</v>
      </c>
      <c r="M218" s="101">
        <f t="shared" si="23"/>
        <v>4.3965564566880999E-2</v>
      </c>
      <c r="O218" s="2">
        <v>3307.08</v>
      </c>
      <c r="P218" s="3">
        <f t="shared" si="20"/>
        <v>-64273.31</v>
      </c>
    </row>
    <row r="219" spans="1:16" x14ac:dyDescent="0.35">
      <c r="A219" s="115">
        <v>72601</v>
      </c>
      <c r="B219" s="2">
        <v>5064705.95</v>
      </c>
      <c r="C219" s="99">
        <v>8809590.5299999993</v>
      </c>
      <c r="D219" s="2">
        <v>103891.47</v>
      </c>
      <c r="E219" s="2">
        <v>103891.47</v>
      </c>
      <c r="F219" s="2">
        <v>325506.31</v>
      </c>
      <c r="G219" s="2">
        <v>595631.03</v>
      </c>
      <c r="H219" s="2">
        <v>6677.05</v>
      </c>
      <c r="I219" s="2">
        <v>6677.05</v>
      </c>
      <c r="J219" s="100">
        <f t="shared" si="21"/>
        <v>9626358.6000000015</v>
      </c>
      <c r="K219" s="2">
        <v>8157528.5399999991</v>
      </c>
      <c r="L219" s="3">
        <f t="shared" si="22"/>
        <v>1468830.0600000024</v>
      </c>
      <c r="M219" s="101">
        <f t="shared" si="23"/>
        <v>0.15258418276668004</v>
      </c>
      <c r="O219" s="2">
        <v>457482.85</v>
      </c>
      <c r="P219" t="s">
        <v>110</v>
      </c>
    </row>
    <row r="220" spans="1:16" x14ac:dyDescent="0.35">
      <c r="A220" s="114">
        <v>72602</v>
      </c>
      <c r="B220" s="2">
        <v>370920.97</v>
      </c>
      <c r="C220" s="99">
        <v>640394.94999999995</v>
      </c>
      <c r="D220" s="2">
        <v>7608.61</v>
      </c>
      <c r="E220" s="2">
        <v>7608.61</v>
      </c>
      <c r="F220" s="2">
        <v>22163.02</v>
      </c>
      <c r="G220" s="2">
        <v>40552.47</v>
      </c>
      <c r="H220" s="2">
        <v>454.63</v>
      </c>
      <c r="I220" s="2">
        <v>454.63</v>
      </c>
      <c r="J220" s="100">
        <f t="shared" si="21"/>
        <v>697073.89999999991</v>
      </c>
      <c r="K220" s="2">
        <v>697334.95000000019</v>
      </c>
      <c r="L220" s="3">
        <f t="shared" si="22"/>
        <v>-261.0500000002794</v>
      </c>
      <c r="M220" s="101">
        <f t="shared" si="23"/>
        <v>-3.7449400988945282E-4</v>
      </c>
      <c r="O220" s="2">
        <v>38295.17</v>
      </c>
      <c r="P220" s="3">
        <f t="shared" ref="P220:P226" si="24">O220-J220</f>
        <v>-658778.72999999986</v>
      </c>
    </row>
    <row r="221" spans="1:16" x14ac:dyDescent="0.35">
      <c r="A221" s="114">
        <v>72604</v>
      </c>
      <c r="B221" s="2">
        <v>2521959.58</v>
      </c>
      <c r="C221" s="99">
        <v>4418053.6100000003</v>
      </c>
      <c r="D221" s="2">
        <v>51732.480000000003</v>
      </c>
      <c r="E221" s="2">
        <v>51732.480000000003</v>
      </c>
      <c r="F221" s="2">
        <v>103204.81</v>
      </c>
      <c r="G221" s="2">
        <v>188838.6</v>
      </c>
      <c r="H221" s="2">
        <v>2117.0500000000002</v>
      </c>
      <c r="I221" s="2">
        <v>2117.0500000000002</v>
      </c>
      <c r="J221" s="100">
        <f t="shared" si="21"/>
        <v>4714591.2700000005</v>
      </c>
      <c r="K221" s="2">
        <v>4378495.12</v>
      </c>
      <c r="L221" s="3">
        <f t="shared" si="22"/>
        <v>336096.15000000037</v>
      </c>
      <c r="M221" s="101">
        <f t="shared" si="23"/>
        <v>7.1288502173805696E-2</v>
      </c>
      <c r="O221" s="2">
        <v>216282.81</v>
      </c>
      <c r="P221" s="3">
        <f t="shared" si="24"/>
        <v>-4498308.4600000009</v>
      </c>
    </row>
    <row r="222" spans="1:16" x14ac:dyDescent="0.35">
      <c r="A222" s="114">
        <v>72605</v>
      </c>
      <c r="B222" s="2">
        <v>133099.38</v>
      </c>
      <c r="C222" s="99">
        <v>228412.24</v>
      </c>
      <c r="D222" s="2">
        <v>2730.28</v>
      </c>
      <c r="E222" s="2">
        <v>0</v>
      </c>
      <c r="F222" s="2">
        <v>4015.56</v>
      </c>
      <c r="G222" s="2">
        <v>7347.5</v>
      </c>
      <c r="H222" s="2">
        <v>82.36</v>
      </c>
      <c r="I222" s="2">
        <v>0</v>
      </c>
      <c r="J222" s="100">
        <f t="shared" si="21"/>
        <v>238572.37999999998</v>
      </c>
      <c r="K222" s="2">
        <v>261674.43999999997</v>
      </c>
      <c r="L222" s="3">
        <f t="shared" si="22"/>
        <v>-23102.059999999998</v>
      </c>
      <c r="M222" s="101">
        <f t="shared" si="23"/>
        <v>-9.6834595857240469E-2</v>
      </c>
      <c r="O222" s="2">
        <v>15125.87</v>
      </c>
      <c r="P222" s="3">
        <f t="shared" si="24"/>
        <v>-223446.50999999998</v>
      </c>
    </row>
    <row r="223" spans="1:16" x14ac:dyDescent="0.35">
      <c r="A223" s="114">
        <v>72606</v>
      </c>
      <c r="B223" s="2">
        <v>59753.93</v>
      </c>
      <c r="C223" s="99">
        <v>103205.86</v>
      </c>
      <c r="D223" s="2">
        <v>1225.73</v>
      </c>
      <c r="E223" s="2">
        <v>1225.73</v>
      </c>
      <c r="F223" s="2">
        <v>0</v>
      </c>
      <c r="G223" s="2">
        <v>0</v>
      </c>
      <c r="H223" s="2">
        <v>0</v>
      </c>
      <c r="I223" s="2">
        <v>0</v>
      </c>
      <c r="J223" s="100">
        <f t="shared" si="21"/>
        <v>105657.31999999999</v>
      </c>
      <c r="K223" s="2">
        <v>93605.889999999985</v>
      </c>
      <c r="L223" s="3">
        <f t="shared" si="22"/>
        <v>12051.430000000008</v>
      </c>
      <c r="M223" s="101">
        <f t="shared" si="23"/>
        <v>0.11406147723603068</v>
      </c>
      <c r="O223" s="2">
        <v>4989.59</v>
      </c>
      <c r="P223" s="3">
        <f t="shared" si="24"/>
        <v>-100667.73</v>
      </c>
    </row>
    <row r="224" spans="1:16" x14ac:dyDescent="0.35">
      <c r="A224" s="114">
        <v>72611</v>
      </c>
      <c r="B224" s="2">
        <v>0</v>
      </c>
      <c r="C224" s="99">
        <v>0</v>
      </c>
      <c r="D224" s="2">
        <v>0</v>
      </c>
      <c r="E224" s="2">
        <v>0</v>
      </c>
      <c r="F224" s="2">
        <v>275.7</v>
      </c>
      <c r="G224" s="2">
        <v>504.46</v>
      </c>
      <c r="H224" s="2">
        <v>5.66</v>
      </c>
      <c r="I224" s="2">
        <v>5.66</v>
      </c>
      <c r="J224" s="100">
        <f t="shared" si="21"/>
        <v>515.78</v>
      </c>
      <c r="K224" s="2">
        <v>0</v>
      </c>
      <c r="L224" s="3">
        <f t="shared" si="22"/>
        <v>515.78</v>
      </c>
      <c r="M224" s="101">
        <f t="shared" si="23"/>
        <v>1</v>
      </c>
      <c r="O224" s="2">
        <v>0</v>
      </c>
      <c r="P224" s="3">
        <f t="shared" si="24"/>
        <v>-515.78</v>
      </c>
    </row>
    <row r="225" spans="1:16" x14ac:dyDescent="0.35">
      <c r="A225" s="114">
        <v>72613</v>
      </c>
      <c r="B225" s="2">
        <v>15110.02</v>
      </c>
      <c r="C225" s="99">
        <v>26619.73</v>
      </c>
      <c r="D225" s="2">
        <v>309.94</v>
      </c>
      <c r="E225" s="2">
        <v>309.94</v>
      </c>
      <c r="F225" s="2">
        <v>0</v>
      </c>
      <c r="G225" s="2">
        <v>0</v>
      </c>
      <c r="H225" s="2">
        <v>0</v>
      </c>
      <c r="I225" s="2">
        <v>0</v>
      </c>
      <c r="J225" s="100">
        <f t="shared" si="21"/>
        <v>27239.609999999997</v>
      </c>
      <c r="K225" s="2">
        <v>23206.500000000004</v>
      </c>
      <c r="L225" s="3">
        <f t="shared" si="22"/>
        <v>4033.1099999999933</v>
      </c>
      <c r="M225" s="101">
        <f t="shared" si="23"/>
        <v>0.14806048985282805</v>
      </c>
      <c r="O225" s="2">
        <v>1027.69</v>
      </c>
      <c r="P225" s="3">
        <f t="shared" si="24"/>
        <v>-26211.919999999998</v>
      </c>
    </row>
    <row r="226" spans="1:16" x14ac:dyDescent="0.35">
      <c r="A226" s="114">
        <v>72614</v>
      </c>
      <c r="B226" s="2">
        <v>23481.16</v>
      </c>
      <c r="C226" s="99">
        <v>40887.9</v>
      </c>
      <c r="D226" s="2">
        <v>481.66</v>
      </c>
      <c r="E226" s="2">
        <v>481.66</v>
      </c>
      <c r="F226" s="2">
        <v>0</v>
      </c>
      <c r="G226" s="2">
        <v>0</v>
      </c>
      <c r="H226" s="2">
        <v>0</v>
      </c>
      <c r="I226" s="2">
        <v>0</v>
      </c>
      <c r="J226" s="100">
        <f t="shared" si="21"/>
        <v>41851.220000000008</v>
      </c>
      <c r="K226" s="2">
        <v>35178.799999999996</v>
      </c>
      <c r="L226" s="3">
        <f t="shared" si="22"/>
        <v>6672.4200000000128</v>
      </c>
      <c r="M226" s="101">
        <f t="shared" si="23"/>
        <v>0.15943191142337096</v>
      </c>
      <c r="O226" s="2">
        <v>2076.4499999999998</v>
      </c>
      <c r="P226" s="3">
        <f t="shared" si="24"/>
        <v>-39774.770000000011</v>
      </c>
    </row>
    <row r="227" spans="1:16" x14ac:dyDescent="0.35">
      <c r="A227" s="115">
        <v>72616</v>
      </c>
      <c r="B227" s="2">
        <v>0</v>
      </c>
      <c r="C227" s="99">
        <v>0</v>
      </c>
      <c r="D227" s="2">
        <v>0</v>
      </c>
      <c r="E227" s="2">
        <v>0</v>
      </c>
      <c r="F227" s="2">
        <v>0</v>
      </c>
      <c r="G227" s="2">
        <v>0</v>
      </c>
      <c r="H227" s="2">
        <v>0</v>
      </c>
      <c r="I227" s="2">
        <v>0</v>
      </c>
      <c r="J227" s="100">
        <f t="shared" si="21"/>
        <v>0</v>
      </c>
      <c r="K227" s="2">
        <v>2077.7800000000007</v>
      </c>
      <c r="L227" s="3">
        <f t="shared" si="22"/>
        <v>-2077.7800000000007</v>
      </c>
      <c r="M227" s="101">
        <f t="shared" si="23"/>
        <v>1</v>
      </c>
      <c r="O227" s="2">
        <v>0</v>
      </c>
      <c r="P227" t="s">
        <v>114</v>
      </c>
    </row>
    <row r="228" spans="1:16" x14ac:dyDescent="0.35">
      <c r="A228" s="115">
        <v>72620</v>
      </c>
      <c r="B228" s="2">
        <v>0</v>
      </c>
      <c r="C228" s="99">
        <v>0</v>
      </c>
      <c r="D228" s="2">
        <v>0</v>
      </c>
      <c r="E228" s="2">
        <v>0</v>
      </c>
      <c r="F228" s="2">
        <v>0</v>
      </c>
      <c r="G228" s="2">
        <v>0</v>
      </c>
      <c r="H228" s="2">
        <v>0</v>
      </c>
      <c r="I228" s="2">
        <v>0</v>
      </c>
      <c r="J228" s="100">
        <f t="shared" si="21"/>
        <v>0</v>
      </c>
      <c r="K228" s="2">
        <v>3078.4200000000005</v>
      </c>
      <c r="L228" s="3">
        <f t="shared" si="22"/>
        <v>-3078.4200000000005</v>
      </c>
      <c r="M228" s="101">
        <f t="shared" si="23"/>
        <v>1</v>
      </c>
      <c r="O228" s="2">
        <v>0</v>
      </c>
      <c r="P228" t="s">
        <v>114</v>
      </c>
    </row>
    <row r="229" spans="1:16" x14ac:dyDescent="0.35">
      <c r="A229" s="115">
        <v>72701</v>
      </c>
      <c r="B229" s="2">
        <v>891024.28</v>
      </c>
      <c r="C229" s="99">
        <v>1557439.18</v>
      </c>
      <c r="D229" s="2">
        <v>18275.21</v>
      </c>
      <c r="E229" s="2">
        <v>18275.21</v>
      </c>
      <c r="F229" s="2">
        <v>28947.03</v>
      </c>
      <c r="G229" s="2">
        <v>52341.4</v>
      </c>
      <c r="H229" s="2">
        <v>593.80999999999995</v>
      </c>
      <c r="I229" s="2">
        <v>593.80999999999995</v>
      </c>
      <c r="J229" s="100">
        <f t="shared" si="21"/>
        <v>1647518.6199999999</v>
      </c>
      <c r="K229" s="2">
        <v>756038.3</v>
      </c>
      <c r="L229" s="3">
        <f t="shared" si="22"/>
        <v>891480.31999999983</v>
      </c>
      <c r="M229" s="101">
        <f t="shared" si="23"/>
        <v>0.5411048525812715</v>
      </c>
      <c r="O229" s="2">
        <v>55643.49</v>
      </c>
      <c r="P229" t="s">
        <v>109</v>
      </c>
    </row>
    <row r="230" spans="1:16" x14ac:dyDescent="0.35">
      <c r="A230" s="114">
        <v>72702</v>
      </c>
      <c r="B230" s="2">
        <v>100582.13</v>
      </c>
      <c r="C230" s="99">
        <v>171098.6</v>
      </c>
      <c r="D230" s="2">
        <v>2063.21</v>
      </c>
      <c r="E230" s="2">
        <v>2063.21</v>
      </c>
      <c r="F230" s="2">
        <v>20525.05</v>
      </c>
      <c r="G230" s="2">
        <v>37556.28</v>
      </c>
      <c r="H230" s="2">
        <v>421.04</v>
      </c>
      <c r="I230" s="2">
        <v>421.04</v>
      </c>
      <c r="J230" s="100">
        <f t="shared" si="21"/>
        <v>213623.38</v>
      </c>
      <c r="K230" s="2">
        <v>209089.03000000003</v>
      </c>
      <c r="L230" s="3">
        <f t="shared" si="22"/>
        <v>4534.3499999999767</v>
      </c>
      <c r="M230" s="101">
        <f t="shared" si="23"/>
        <v>2.1225907014484915E-2</v>
      </c>
      <c r="O230" s="2">
        <v>12940.84</v>
      </c>
      <c r="P230" s="3">
        <f t="shared" ref="P230:P235" si="25">O230-J230</f>
        <v>-200682.54</v>
      </c>
    </row>
    <row r="231" spans="1:16" x14ac:dyDescent="0.35">
      <c r="A231" s="114">
        <v>72705</v>
      </c>
      <c r="B231" s="2">
        <v>284916.63</v>
      </c>
      <c r="C231" s="99">
        <v>500347.8</v>
      </c>
      <c r="D231" s="2">
        <v>5844.5</v>
      </c>
      <c r="E231" s="2">
        <v>0</v>
      </c>
      <c r="F231" s="2">
        <v>16127.62</v>
      </c>
      <c r="G231" s="2">
        <v>29509.38</v>
      </c>
      <c r="H231" s="2">
        <v>330.82</v>
      </c>
      <c r="I231" s="2">
        <v>0</v>
      </c>
      <c r="J231" s="100">
        <f t="shared" si="21"/>
        <v>536032.49999999988</v>
      </c>
      <c r="K231" s="2">
        <v>468495.08999999997</v>
      </c>
      <c r="L231" s="3">
        <f t="shared" si="22"/>
        <v>67537.409999999916</v>
      </c>
      <c r="M231" s="101">
        <f t="shared" si="23"/>
        <v>0.12599499097536052</v>
      </c>
      <c r="O231" s="2">
        <v>20976.55</v>
      </c>
      <c r="P231" s="3">
        <f t="shared" si="25"/>
        <v>-515055.9499999999</v>
      </c>
    </row>
    <row r="232" spans="1:16" x14ac:dyDescent="0.35">
      <c r="A232" s="114">
        <v>72801</v>
      </c>
      <c r="B232" s="2">
        <v>211157.47</v>
      </c>
      <c r="C232" s="99">
        <v>386364.72</v>
      </c>
      <c r="D232" s="2">
        <v>4331.53</v>
      </c>
      <c r="E232" s="2">
        <v>4331.53</v>
      </c>
      <c r="F232" s="2">
        <v>79415.17</v>
      </c>
      <c r="G232" s="2">
        <v>145309.1</v>
      </c>
      <c r="H232" s="2">
        <v>1629.05</v>
      </c>
      <c r="I232" s="2">
        <v>1629.05</v>
      </c>
      <c r="J232" s="100">
        <f t="shared" si="21"/>
        <v>543594.9800000001</v>
      </c>
      <c r="K232" s="2">
        <v>502151.74000000011</v>
      </c>
      <c r="L232" s="3">
        <f t="shared" si="22"/>
        <v>41443.239999999991</v>
      </c>
      <c r="M232" s="101">
        <f t="shared" si="23"/>
        <v>7.6239188227970725E-2</v>
      </c>
      <c r="O232" s="2">
        <v>0</v>
      </c>
      <c r="P232" s="3">
        <f t="shared" si="25"/>
        <v>-543594.9800000001</v>
      </c>
    </row>
    <row r="233" spans="1:16" x14ac:dyDescent="0.35">
      <c r="A233" s="114">
        <v>72802</v>
      </c>
      <c r="B233" s="2">
        <v>521334.76</v>
      </c>
      <c r="C233" s="99">
        <v>907666.14</v>
      </c>
      <c r="D233" s="2">
        <v>10694.06</v>
      </c>
      <c r="E233" s="2">
        <v>10694.06</v>
      </c>
      <c r="F233" s="2">
        <v>30532.94</v>
      </c>
      <c r="G233" s="2">
        <v>55867.65</v>
      </c>
      <c r="H233" s="2">
        <v>626.33000000000004</v>
      </c>
      <c r="I233" s="2">
        <v>626.33000000000004</v>
      </c>
      <c r="J233" s="100">
        <f t="shared" si="21"/>
        <v>986174.57000000007</v>
      </c>
      <c r="K233" s="2">
        <v>833591.5</v>
      </c>
      <c r="L233" s="3">
        <f t="shared" si="22"/>
        <v>152583.07000000007</v>
      </c>
      <c r="M233" s="101">
        <f t="shared" si="23"/>
        <v>0.15472217053822435</v>
      </c>
      <c r="O233" s="2">
        <v>46244</v>
      </c>
      <c r="P233" s="3">
        <f t="shared" si="25"/>
        <v>-939930.57000000007</v>
      </c>
    </row>
    <row r="234" spans="1:16" x14ac:dyDescent="0.35">
      <c r="A234" s="114">
        <v>72806</v>
      </c>
      <c r="B234" s="2">
        <v>19120.89</v>
      </c>
      <c r="C234" s="99">
        <v>32842.639999999999</v>
      </c>
      <c r="D234" s="2">
        <v>392.19</v>
      </c>
      <c r="E234" s="2">
        <v>392.19</v>
      </c>
      <c r="F234" s="2">
        <v>4697.0200000000004</v>
      </c>
      <c r="G234" s="2">
        <v>8598.01</v>
      </c>
      <c r="H234" s="2">
        <v>96.39</v>
      </c>
      <c r="I234" s="2">
        <v>96.39</v>
      </c>
      <c r="J234" s="100">
        <f t="shared" si="21"/>
        <v>42417.810000000012</v>
      </c>
      <c r="K234" s="2">
        <v>39781.950000000012</v>
      </c>
      <c r="L234" s="3">
        <f t="shared" si="22"/>
        <v>2635.8600000000006</v>
      </c>
      <c r="M234" s="101">
        <f t="shared" si="23"/>
        <v>6.2140407531647672E-2</v>
      </c>
      <c r="O234" s="2">
        <v>2143.4499999999998</v>
      </c>
      <c r="P234" s="3">
        <f t="shared" si="25"/>
        <v>-40274.360000000015</v>
      </c>
    </row>
    <row r="235" spans="1:16" x14ac:dyDescent="0.35">
      <c r="A235" s="114">
        <v>72807</v>
      </c>
      <c r="B235" s="2">
        <v>4306.37</v>
      </c>
      <c r="C235" s="99">
        <v>7490.39</v>
      </c>
      <c r="D235" s="2">
        <v>88.34</v>
      </c>
      <c r="E235" s="2">
        <v>88.34</v>
      </c>
      <c r="F235" s="2">
        <v>931.35</v>
      </c>
      <c r="G235" s="2">
        <v>1704.13</v>
      </c>
      <c r="H235" s="2">
        <v>19.11</v>
      </c>
      <c r="I235" s="2">
        <v>19.11</v>
      </c>
      <c r="J235" s="100">
        <f t="shared" si="21"/>
        <v>9409.42</v>
      </c>
      <c r="K235" s="2">
        <v>13639.46</v>
      </c>
      <c r="L235" s="3">
        <f t="shared" si="22"/>
        <v>-4230.0399999999991</v>
      </c>
      <c r="M235" s="101">
        <f t="shared" si="23"/>
        <v>-0.44955374507674212</v>
      </c>
      <c r="O235" s="2">
        <v>389.07</v>
      </c>
      <c r="P235" s="3">
        <f t="shared" si="25"/>
        <v>-9020.35</v>
      </c>
    </row>
    <row r="236" spans="1:16" x14ac:dyDescent="0.35">
      <c r="A236" s="115">
        <v>72808</v>
      </c>
      <c r="B236" s="2">
        <v>0</v>
      </c>
      <c r="C236" s="99">
        <v>0</v>
      </c>
      <c r="D236" s="2">
        <v>0</v>
      </c>
      <c r="E236" s="2">
        <v>0</v>
      </c>
      <c r="F236" s="2">
        <v>0</v>
      </c>
      <c r="G236" s="2">
        <v>0</v>
      </c>
      <c r="H236" s="2">
        <v>0</v>
      </c>
      <c r="I236" s="2">
        <v>0</v>
      </c>
      <c r="J236" s="100">
        <f t="shared" si="21"/>
        <v>0</v>
      </c>
      <c r="K236" s="2">
        <v>0</v>
      </c>
      <c r="L236" s="3">
        <f t="shared" si="22"/>
        <v>0</v>
      </c>
      <c r="M236" s="101">
        <f t="shared" si="23"/>
        <v>1</v>
      </c>
      <c r="O236" s="2">
        <v>69.77</v>
      </c>
      <c r="P236" t="s">
        <v>124</v>
      </c>
    </row>
    <row r="237" spans="1:16" x14ac:dyDescent="0.35">
      <c r="A237" s="114">
        <v>72901</v>
      </c>
      <c r="B237" s="2">
        <v>943495.75</v>
      </c>
      <c r="C237" s="99">
        <v>1646637.66</v>
      </c>
      <c r="D237" s="2">
        <v>19353.830000000002</v>
      </c>
      <c r="E237" s="2">
        <v>19353.830000000002</v>
      </c>
      <c r="F237" s="2">
        <v>86357.09</v>
      </c>
      <c r="G237" s="2">
        <v>158010.76</v>
      </c>
      <c r="H237" s="2">
        <v>1771.43</v>
      </c>
      <c r="I237" s="2">
        <v>1771.43</v>
      </c>
      <c r="J237" s="100">
        <f t="shared" si="21"/>
        <v>1846898.94</v>
      </c>
      <c r="K237" s="2">
        <v>1616116.0999999999</v>
      </c>
      <c r="L237" s="3">
        <f t="shared" si="22"/>
        <v>230782.84000000008</v>
      </c>
      <c r="M237" s="101">
        <f t="shared" si="23"/>
        <v>0.12495693998286668</v>
      </c>
      <c r="O237" s="2">
        <v>82682.28</v>
      </c>
      <c r="P237" s="3">
        <f t="shared" ref="P237:P251" si="26">O237-J237</f>
        <v>-1764216.66</v>
      </c>
    </row>
    <row r="238" spans="1:16" x14ac:dyDescent="0.35">
      <c r="A238" s="114">
        <v>72902</v>
      </c>
      <c r="B238" s="2">
        <v>261380.15</v>
      </c>
      <c r="C238" s="99">
        <v>454805.93</v>
      </c>
      <c r="D238" s="2">
        <v>5361.64</v>
      </c>
      <c r="E238" s="2">
        <v>5361.64</v>
      </c>
      <c r="F238" s="2">
        <v>2381.2199999999998</v>
      </c>
      <c r="G238" s="2">
        <v>4356.87</v>
      </c>
      <c r="H238" s="2">
        <v>48.85</v>
      </c>
      <c r="I238" s="2">
        <v>48.85</v>
      </c>
      <c r="J238" s="100">
        <f t="shared" si="21"/>
        <v>469983.77999999997</v>
      </c>
      <c r="K238" s="2">
        <v>444973.5</v>
      </c>
      <c r="L238" s="3">
        <f t="shared" si="22"/>
        <v>25010.27999999997</v>
      </c>
      <c r="M238" s="101">
        <f t="shared" si="23"/>
        <v>5.321519819258437E-2</v>
      </c>
      <c r="O238" s="2">
        <v>27041.55</v>
      </c>
      <c r="P238" s="3">
        <f t="shared" si="26"/>
        <v>-442942.23</v>
      </c>
    </row>
    <row r="239" spans="1:16" x14ac:dyDescent="0.35">
      <c r="A239" s="114">
        <v>72908</v>
      </c>
      <c r="B239" s="2">
        <v>0</v>
      </c>
      <c r="C239" s="99">
        <v>0</v>
      </c>
      <c r="D239" s="2">
        <v>0</v>
      </c>
      <c r="E239" s="2">
        <v>0</v>
      </c>
      <c r="F239" s="2">
        <v>1740.18</v>
      </c>
      <c r="G239" s="2">
        <v>3184.08</v>
      </c>
      <c r="H239" s="2">
        <v>35.69</v>
      </c>
      <c r="I239" s="2">
        <v>35.69</v>
      </c>
      <c r="J239" s="100">
        <f t="shared" si="21"/>
        <v>3255.4599999999991</v>
      </c>
      <c r="K239" s="2">
        <v>2333.58</v>
      </c>
      <c r="L239" s="3">
        <f t="shared" si="22"/>
        <v>921.8799999999992</v>
      </c>
      <c r="M239" s="101">
        <f t="shared" si="23"/>
        <v>0.28317964281545449</v>
      </c>
      <c r="O239" s="2">
        <v>0</v>
      </c>
      <c r="P239" s="3">
        <f t="shared" si="26"/>
        <v>-3255.4599999999991</v>
      </c>
    </row>
    <row r="240" spans="1:16" x14ac:dyDescent="0.35">
      <c r="A240" s="114">
        <v>72911</v>
      </c>
      <c r="B240" s="2">
        <v>0</v>
      </c>
      <c r="C240" s="99">
        <v>-13.33</v>
      </c>
      <c r="D240" s="2">
        <v>0</v>
      </c>
      <c r="E240" s="2">
        <v>0</v>
      </c>
      <c r="F240" s="2">
        <v>1356.51</v>
      </c>
      <c r="G240" s="2">
        <v>2482.09</v>
      </c>
      <c r="H240" s="2">
        <v>27.83</v>
      </c>
      <c r="I240" s="2">
        <v>27.83</v>
      </c>
      <c r="J240" s="100">
        <f t="shared" si="21"/>
        <v>2524.42</v>
      </c>
      <c r="K240" s="2">
        <v>903.57000000000016</v>
      </c>
      <c r="L240" s="3">
        <f t="shared" si="22"/>
        <v>1620.85</v>
      </c>
      <c r="M240" s="101">
        <f t="shared" si="23"/>
        <v>0.64206827706958425</v>
      </c>
      <c r="O240" s="2">
        <v>13.33</v>
      </c>
      <c r="P240" s="3">
        <f t="shared" si="26"/>
        <v>-2511.09</v>
      </c>
    </row>
    <row r="241" spans="1:16" x14ac:dyDescent="0.35">
      <c r="A241" s="114">
        <v>73001</v>
      </c>
      <c r="B241" s="2">
        <v>165919.32999999999</v>
      </c>
      <c r="C241" s="99">
        <v>288013.98</v>
      </c>
      <c r="D241" s="2">
        <v>3403.52</v>
      </c>
      <c r="E241" s="2">
        <v>3403.52</v>
      </c>
      <c r="F241" s="2">
        <v>7458.88</v>
      </c>
      <c r="G241" s="2">
        <v>13648.04</v>
      </c>
      <c r="H241" s="2">
        <v>153</v>
      </c>
      <c r="I241" s="2">
        <v>153</v>
      </c>
      <c r="J241" s="100">
        <f t="shared" si="21"/>
        <v>308775.06</v>
      </c>
      <c r="K241" s="2">
        <v>275488.37</v>
      </c>
      <c r="L241" s="3">
        <f t="shared" si="22"/>
        <v>33286.69</v>
      </c>
      <c r="M241" s="101">
        <f t="shared" si="23"/>
        <v>0.10780239181234393</v>
      </c>
      <c r="O241" s="2">
        <v>15568.14</v>
      </c>
      <c r="P241" s="3">
        <f t="shared" si="26"/>
        <v>-293206.92</v>
      </c>
    </row>
    <row r="242" spans="1:16" x14ac:dyDescent="0.35">
      <c r="A242" s="114">
        <v>73002</v>
      </c>
      <c r="B242" s="2">
        <v>564945.99</v>
      </c>
      <c r="C242" s="99">
        <v>977810.5</v>
      </c>
      <c r="D242" s="2">
        <v>11588.48</v>
      </c>
      <c r="E242" s="2">
        <v>11588.48</v>
      </c>
      <c r="F242" s="2">
        <v>52016.75</v>
      </c>
      <c r="G242" s="2">
        <v>95175.43</v>
      </c>
      <c r="H242" s="2">
        <v>1066.99</v>
      </c>
      <c r="I242" s="2">
        <v>1066.99</v>
      </c>
      <c r="J242" s="100">
        <f t="shared" si="21"/>
        <v>1098296.8699999999</v>
      </c>
      <c r="K242" s="2">
        <v>943263.97</v>
      </c>
      <c r="L242" s="3">
        <f t="shared" si="22"/>
        <v>155032.89999999991</v>
      </c>
      <c r="M242" s="101">
        <f t="shared" si="23"/>
        <v>0.14115755424123164</v>
      </c>
      <c r="O242" s="2">
        <v>55900.21</v>
      </c>
      <c r="P242" s="3">
        <f t="shared" si="26"/>
        <v>-1042396.6599999999</v>
      </c>
    </row>
    <row r="243" spans="1:16" x14ac:dyDescent="0.35">
      <c r="A243" s="114">
        <v>73010</v>
      </c>
      <c r="B243" s="2">
        <v>0</v>
      </c>
      <c r="C243" s="99">
        <v>0</v>
      </c>
      <c r="D243" s="2">
        <v>0</v>
      </c>
      <c r="E243" s="2">
        <v>0</v>
      </c>
      <c r="F243" s="2">
        <v>351</v>
      </c>
      <c r="G243" s="2">
        <v>642.24</v>
      </c>
      <c r="H243" s="2">
        <v>7.2</v>
      </c>
      <c r="I243" s="2">
        <v>7.2</v>
      </c>
      <c r="J243" s="100">
        <f t="shared" si="21"/>
        <v>656.6400000000001</v>
      </c>
      <c r="K243" s="2">
        <v>2110.62</v>
      </c>
      <c r="L243" s="3">
        <f t="shared" si="22"/>
        <v>-1453.9799999999998</v>
      </c>
      <c r="M243" s="101">
        <f t="shared" si="23"/>
        <v>-2.2142726608187129</v>
      </c>
      <c r="O243" s="2">
        <v>0</v>
      </c>
      <c r="P243" s="3">
        <f t="shared" si="26"/>
        <v>-656.6400000000001</v>
      </c>
    </row>
    <row r="244" spans="1:16" x14ac:dyDescent="0.35">
      <c r="A244" s="114">
        <v>73101</v>
      </c>
      <c r="B244" s="2">
        <v>104891.22</v>
      </c>
      <c r="C244" s="99">
        <v>177979.82</v>
      </c>
      <c r="D244" s="2">
        <v>2151.61</v>
      </c>
      <c r="E244" s="2">
        <v>2151.61</v>
      </c>
      <c r="F244" s="2">
        <v>43045.02</v>
      </c>
      <c r="G244" s="2">
        <v>78760.77</v>
      </c>
      <c r="H244" s="2">
        <v>882.95</v>
      </c>
      <c r="I244" s="2">
        <v>882.95</v>
      </c>
      <c r="J244" s="100">
        <f t="shared" si="21"/>
        <v>262809.70999999996</v>
      </c>
      <c r="K244" s="2">
        <v>257620.92000000004</v>
      </c>
      <c r="L244" s="3">
        <f t="shared" si="22"/>
        <v>5188.7899999999208</v>
      </c>
      <c r="M244" s="101">
        <f t="shared" si="23"/>
        <v>1.9743524697013369E-2</v>
      </c>
      <c r="O244" s="2">
        <v>13965.72</v>
      </c>
      <c r="P244" s="3">
        <f t="shared" si="26"/>
        <v>-248843.98999999996</v>
      </c>
    </row>
    <row r="245" spans="1:16" x14ac:dyDescent="0.35">
      <c r="A245" s="114">
        <v>73102</v>
      </c>
      <c r="B245" s="2">
        <v>49024.6</v>
      </c>
      <c r="C245" s="99">
        <v>85226.12</v>
      </c>
      <c r="D245" s="2">
        <v>1005.65</v>
      </c>
      <c r="E245" s="2">
        <v>1005.65</v>
      </c>
      <c r="F245" s="2">
        <v>2059.31</v>
      </c>
      <c r="G245" s="2">
        <v>3768</v>
      </c>
      <c r="H245" s="2">
        <v>42.25</v>
      </c>
      <c r="I245" s="2">
        <v>42.25</v>
      </c>
      <c r="J245" s="100">
        <f t="shared" si="21"/>
        <v>91089.919999999984</v>
      </c>
      <c r="K245" s="2">
        <v>81490.03</v>
      </c>
      <c r="L245" s="3">
        <f t="shared" si="22"/>
        <v>9599.8899999999849</v>
      </c>
      <c r="M245" s="101">
        <f t="shared" si="23"/>
        <v>0.10538915831740753</v>
      </c>
      <c r="O245" s="2">
        <v>4476.2299999999996</v>
      </c>
      <c r="P245" s="3">
        <f t="shared" si="26"/>
        <v>-86613.689999999988</v>
      </c>
    </row>
    <row r="246" spans="1:16" x14ac:dyDescent="0.35">
      <c r="A246" s="114">
        <v>73201</v>
      </c>
      <c r="B246" s="2">
        <v>3223986.22</v>
      </c>
      <c r="C246" s="99">
        <v>5591782.3300000001</v>
      </c>
      <c r="D246" s="2">
        <v>66133.119999999995</v>
      </c>
      <c r="E246" s="2">
        <v>66133.119999999995</v>
      </c>
      <c r="F246" s="2">
        <v>274159.55</v>
      </c>
      <c r="G246" s="2">
        <v>501640.84</v>
      </c>
      <c r="H246" s="2">
        <v>5623.83</v>
      </c>
      <c r="I246" s="2">
        <v>5623.83</v>
      </c>
      <c r="J246" s="100">
        <f t="shared" si="21"/>
        <v>6236937.0700000003</v>
      </c>
      <c r="K246" s="2">
        <v>5774465.7599999998</v>
      </c>
      <c r="L246" s="3">
        <f t="shared" si="22"/>
        <v>462471.31000000052</v>
      </c>
      <c r="M246" s="101">
        <f t="shared" si="23"/>
        <v>7.4150389014587328E-2</v>
      </c>
      <c r="O246" s="2">
        <v>310417.65000000002</v>
      </c>
      <c r="P246" s="3">
        <f t="shared" si="26"/>
        <v>-5926519.4199999999</v>
      </c>
    </row>
    <row r="247" spans="1:16" x14ac:dyDescent="0.35">
      <c r="A247" s="114">
        <v>73202</v>
      </c>
      <c r="B247" s="2">
        <v>369836.72</v>
      </c>
      <c r="C247" s="99">
        <v>646715.61</v>
      </c>
      <c r="D247" s="2">
        <v>7586.38</v>
      </c>
      <c r="E247" s="2">
        <v>7586.38</v>
      </c>
      <c r="F247" s="2">
        <v>20454.52</v>
      </c>
      <c r="G247" s="2">
        <v>37426.22</v>
      </c>
      <c r="H247" s="2">
        <v>419.57</v>
      </c>
      <c r="I247" s="2">
        <v>419.57</v>
      </c>
      <c r="J247" s="100">
        <f t="shared" si="21"/>
        <v>700153.72999999986</v>
      </c>
      <c r="K247" s="2">
        <v>613133.27999999991</v>
      </c>
      <c r="L247" s="3">
        <f t="shared" si="22"/>
        <v>87020.449999999953</v>
      </c>
      <c r="M247" s="101">
        <f t="shared" si="23"/>
        <v>0.12428763323163325</v>
      </c>
      <c r="O247" s="2">
        <v>29990.02</v>
      </c>
      <c r="P247" s="3">
        <f t="shared" si="26"/>
        <v>-670163.70999999985</v>
      </c>
    </row>
    <row r="248" spans="1:16" x14ac:dyDescent="0.35">
      <c r="A248" s="114">
        <v>73203</v>
      </c>
      <c r="B248" s="2">
        <v>416135.8</v>
      </c>
      <c r="C248" s="99">
        <v>735322.98</v>
      </c>
      <c r="D248" s="2">
        <v>8536.09</v>
      </c>
      <c r="E248" s="2">
        <v>8536.09</v>
      </c>
      <c r="F248" s="2">
        <v>18610.57</v>
      </c>
      <c r="G248" s="2">
        <v>34052.74</v>
      </c>
      <c r="H248" s="2">
        <v>381.75</v>
      </c>
      <c r="I248" s="2">
        <v>381.75</v>
      </c>
      <c r="J248" s="100">
        <f t="shared" si="21"/>
        <v>787211.39999999991</v>
      </c>
      <c r="K248" s="2">
        <v>660147.81000000006</v>
      </c>
      <c r="L248" s="3">
        <f t="shared" si="22"/>
        <v>127063.58999999985</v>
      </c>
      <c r="M248" s="101">
        <f t="shared" si="23"/>
        <v>0.16140974330402211</v>
      </c>
      <c r="O248" s="2">
        <v>26098.23</v>
      </c>
      <c r="P248" s="3">
        <f t="shared" si="26"/>
        <v>-761113.16999999993</v>
      </c>
    </row>
    <row r="249" spans="1:16" x14ac:dyDescent="0.35">
      <c r="A249" s="114">
        <v>73204</v>
      </c>
      <c r="B249" s="2">
        <v>103912.43</v>
      </c>
      <c r="C249" s="99">
        <v>189662.21</v>
      </c>
      <c r="D249" s="2">
        <v>2169.9299999999998</v>
      </c>
      <c r="E249" s="2">
        <v>0</v>
      </c>
      <c r="F249" s="2">
        <v>28872.82</v>
      </c>
      <c r="G249" s="2">
        <v>52829.599999999999</v>
      </c>
      <c r="H249" s="2">
        <v>592.27</v>
      </c>
      <c r="I249" s="2">
        <v>0</v>
      </c>
      <c r="J249" s="100">
        <f t="shared" si="21"/>
        <v>245254.01</v>
      </c>
      <c r="K249" s="2">
        <v>260855.59000000003</v>
      </c>
      <c r="L249" s="3">
        <f t="shared" si="22"/>
        <v>-15601.580000000016</v>
      </c>
      <c r="M249" s="101">
        <f t="shared" si="23"/>
        <v>-6.3613964966362901E-2</v>
      </c>
      <c r="O249" s="2">
        <v>0</v>
      </c>
      <c r="P249" s="3">
        <f t="shared" si="26"/>
        <v>-245254.01</v>
      </c>
    </row>
    <row r="250" spans="1:16" x14ac:dyDescent="0.35">
      <c r="A250" s="114">
        <v>73205</v>
      </c>
      <c r="B250" s="2">
        <v>376428.2</v>
      </c>
      <c r="C250" s="99">
        <v>657698.42000000004</v>
      </c>
      <c r="D250" s="2">
        <v>7721.59</v>
      </c>
      <c r="E250" s="2">
        <v>7721.59</v>
      </c>
      <c r="F250" s="2">
        <v>0</v>
      </c>
      <c r="G250" s="2">
        <v>0</v>
      </c>
      <c r="H250" s="2">
        <v>0</v>
      </c>
      <c r="I250" s="2">
        <v>0</v>
      </c>
      <c r="J250" s="100">
        <f t="shared" si="21"/>
        <v>673141.6</v>
      </c>
      <c r="K250" s="2">
        <v>631515.30999999994</v>
      </c>
      <c r="L250" s="3">
        <f t="shared" si="22"/>
        <v>41626.290000000037</v>
      </c>
      <c r="M250" s="101">
        <f t="shared" si="23"/>
        <v>6.1838831532622617E-2</v>
      </c>
      <c r="O250" s="2">
        <v>31068.83</v>
      </c>
      <c r="P250" s="3">
        <f t="shared" si="26"/>
        <v>-642072.77</v>
      </c>
    </row>
    <row r="251" spans="1:16" x14ac:dyDescent="0.35">
      <c r="A251" s="114">
        <v>73206</v>
      </c>
      <c r="B251" s="2">
        <v>116296.89</v>
      </c>
      <c r="C251" s="99">
        <v>201379.49</v>
      </c>
      <c r="D251" s="2">
        <v>2385.5500000000002</v>
      </c>
      <c r="E251" s="2">
        <v>2385.5500000000002</v>
      </c>
      <c r="F251" s="2">
        <v>10076.44</v>
      </c>
      <c r="G251" s="2">
        <v>18437.29</v>
      </c>
      <c r="H251" s="2">
        <v>206.69</v>
      </c>
      <c r="I251" s="2">
        <v>206.69</v>
      </c>
      <c r="J251" s="100">
        <f t="shared" si="21"/>
        <v>225001.25999999998</v>
      </c>
      <c r="K251" s="2">
        <v>210654.38999999998</v>
      </c>
      <c r="L251" s="3">
        <f t="shared" si="22"/>
        <v>14346.869999999995</v>
      </c>
      <c r="M251" s="101">
        <f t="shared" si="23"/>
        <v>6.3763509591012943E-2</v>
      </c>
      <c r="O251" s="2">
        <v>11413.67</v>
      </c>
      <c r="P251" s="3">
        <f t="shared" si="26"/>
        <v>-213587.58999999997</v>
      </c>
    </row>
    <row r="252" spans="1:16" x14ac:dyDescent="0.35">
      <c r="A252" s="115">
        <v>73207</v>
      </c>
      <c r="B252" s="2">
        <v>0</v>
      </c>
      <c r="C252" s="99">
        <v>0</v>
      </c>
      <c r="D252" s="2">
        <v>0</v>
      </c>
      <c r="E252" s="2">
        <v>0</v>
      </c>
      <c r="F252" s="2">
        <v>0</v>
      </c>
      <c r="G252" s="2">
        <v>0</v>
      </c>
      <c r="H252" s="2">
        <v>0</v>
      </c>
      <c r="I252" s="2">
        <v>0</v>
      </c>
      <c r="J252" s="100">
        <f t="shared" si="21"/>
        <v>0</v>
      </c>
      <c r="K252" s="2">
        <v>162.74999999999994</v>
      </c>
      <c r="L252" s="3">
        <f t="shared" si="22"/>
        <v>-162.74999999999994</v>
      </c>
      <c r="M252" s="101">
        <f t="shared" si="23"/>
        <v>1</v>
      </c>
      <c r="O252" s="2">
        <v>0</v>
      </c>
      <c r="P252" t="s">
        <v>114</v>
      </c>
    </row>
    <row r="253" spans="1:16" x14ac:dyDescent="0.35">
      <c r="A253" s="114">
        <v>73208</v>
      </c>
      <c r="B253" s="2">
        <v>0</v>
      </c>
      <c r="C253" s="99">
        <v>0</v>
      </c>
      <c r="D253" s="2">
        <v>0</v>
      </c>
      <c r="E253" s="2">
        <v>0</v>
      </c>
      <c r="F253" s="2">
        <v>1082.82</v>
      </c>
      <c r="G253" s="2">
        <v>1981.29</v>
      </c>
      <c r="H253" s="2">
        <v>22.22</v>
      </c>
      <c r="I253" s="2">
        <v>22.22</v>
      </c>
      <c r="J253" s="100">
        <f t="shared" si="21"/>
        <v>2025.7299999999993</v>
      </c>
      <c r="K253" s="2">
        <v>1785.6399999999999</v>
      </c>
      <c r="L253" s="3">
        <f t="shared" si="22"/>
        <v>240.08999999999946</v>
      </c>
      <c r="M253" s="101">
        <f t="shared" si="23"/>
        <v>0.11852023714907689</v>
      </c>
      <c r="O253" s="2">
        <v>0</v>
      </c>
      <c r="P253" s="3">
        <f t="shared" ref="P253:P260" si="27">O253-J253</f>
        <v>-2025.7299999999993</v>
      </c>
    </row>
    <row r="254" spans="1:16" x14ac:dyDescent="0.35">
      <c r="A254" s="114">
        <v>73209</v>
      </c>
      <c r="B254" s="2">
        <v>30054.05</v>
      </c>
      <c r="C254" s="99">
        <v>52558.48</v>
      </c>
      <c r="D254" s="2">
        <v>616.49</v>
      </c>
      <c r="E254" s="2">
        <v>616.49</v>
      </c>
      <c r="F254" s="2">
        <v>0</v>
      </c>
      <c r="G254" s="2">
        <v>0</v>
      </c>
      <c r="H254" s="2">
        <v>0</v>
      </c>
      <c r="I254" s="2">
        <v>0</v>
      </c>
      <c r="J254" s="100">
        <f t="shared" si="21"/>
        <v>53791.46</v>
      </c>
      <c r="K254" s="2">
        <v>66634.399999999994</v>
      </c>
      <c r="L254" s="3">
        <f t="shared" si="22"/>
        <v>-12842.939999999995</v>
      </c>
      <c r="M254" s="101">
        <f t="shared" si="23"/>
        <v>-0.23875425578707093</v>
      </c>
      <c r="O254" s="2">
        <v>2432.6799999999998</v>
      </c>
      <c r="P254" s="3">
        <f t="shared" si="27"/>
        <v>-51358.78</v>
      </c>
    </row>
    <row r="255" spans="1:16" x14ac:dyDescent="0.35">
      <c r="A255" s="114">
        <v>73212</v>
      </c>
      <c r="B255" s="2">
        <v>16395.939999999999</v>
      </c>
      <c r="C255" s="99">
        <v>28794.560000000001</v>
      </c>
      <c r="D255" s="2">
        <v>336.31</v>
      </c>
      <c r="E255" s="2">
        <v>336.31</v>
      </c>
      <c r="F255" s="2">
        <v>0</v>
      </c>
      <c r="G255" s="2">
        <v>0</v>
      </c>
      <c r="H255" s="2">
        <v>0</v>
      </c>
      <c r="I255" s="2">
        <v>0</v>
      </c>
      <c r="J255" s="100">
        <f t="shared" si="21"/>
        <v>29467.180000000004</v>
      </c>
      <c r="K255" s="2">
        <v>26255.839999999997</v>
      </c>
      <c r="L255" s="3">
        <f t="shared" si="22"/>
        <v>3211.3400000000074</v>
      </c>
      <c r="M255" s="101">
        <f t="shared" si="23"/>
        <v>0.10898022817249588</v>
      </c>
      <c r="O255" s="2">
        <v>1206.29</v>
      </c>
      <c r="P255" s="3">
        <f t="shared" si="27"/>
        <v>-28260.890000000003</v>
      </c>
    </row>
    <row r="256" spans="1:16" x14ac:dyDescent="0.35">
      <c r="A256" s="114">
        <v>73213</v>
      </c>
      <c r="B256" s="2">
        <v>5014.32</v>
      </c>
      <c r="C256" s="99">
        <v>7704.68</v>
      </c>
      <c r="D256" s="2">
        <v>102.86</v>
      </c>
      <c r="E256" s="2">
        <v>102.86</v>
      </c>
      <c r="F256" s="2">
        <v>3449.66</v>
      </c>
      <c r="G256" s="2">
        <v>6311.92</v>
      </c>
      <c r="H256" s="2">
        <v>70.77</v>
      </c>
      <c r="I256" s="2">
        <v>70.77</v>
      </c>
      <c r="J256" s="100">
        <f t="shared" si="21"/>
        <v>14363.86</v>
      </c>
      <c r="K256" s="2">
        <v>14107.779999999999</v>
      </c>
      <c r="L256" s="3">
        <f t="shared" si="22"/>
        <v>256.08000000000175</v>
      </c>
      <c r="M256" s="101">
        <f t="shared" si="23"/>
        <v>1.7828076853993405E-2</v>
      </c>
      <c r="O256" s="2">
        <v>1470.14</v>
      </c>
      <c r="P256" s="3">
        <f t="shared" si="27"/>
        <v>-12893.720000000001</v>
      </c>
    </row>
    <row r="257" spans="1:16" x14ac:dyDescent="0.35">
      <c r="A257" s="114">
        <v>73215</v>
      </c>
      <c r="B257" s="2">
        <v>9433.34</v>
      </c>
      <c r="C257" s="99">
        <v>16019.47</v>
      </c>
      <c r="D257" s="2">
        <v>193.51</v>
      </c>
      <c r="E257" s="2">
        <v>193.51</v>
      </c>
      <c r="F257" s="2">
        <v>0</v>
      </c>
      <c r="G257" s="2">
        <v>0</v>
      </c>
      <c r="H257" s="2">
        <v>0</v>
      </c>
      <c r="I257" s="2">
        <v>0</v>
      </c>
      <c r="J257" s="100">
        <f t="shared" si="21"/>
        <v>16406.489999999998</v>
      </c>
      <c r="K257" s="2">
        <v>31705.25</v>
      </c>
      <c r="L257" s="3">
        <f t="shared" si="22"/>
        <v>-15298.760000000002</v>
      </c>
      <c r="M257" s="101">
        <f t="shared" si="23"/>
        <v>-0.93248220673648075</v>
      </c>
      <c r="O257" s="2">
        <v>1240.93</v>
      </c>
      <c r="P257" s="3">
        <f t="shared" si="27"/>
        <v>-15165.559999999998</v>
      </c>
    </row>
    <row r="258" spans="1:16" x14ac:dyDescent="0.35">
      <c r="A258" s="114">
        <v>73216</v>
      </c>
      <c r="B258" s="2">
        <v>33201.56</v>
      </c>
      <c r="C258" s="99">
        <v>57752.28</v>
      </c>
      <c r="D258" s="2">
        <v>681.06</v>
      </c>
      <c r="E258" s="2">
        <v>681.06</v>
      </c>
      <c r="F258" s="2">
        <v>0</v>
      </c>
      <c r="G258" s="2">
        <v>0</v>
      </c>
      <c r="H258" s="2">
        <v>0</v>
      </c>
      <c r="I258" s="2">
        <v>0</v>
      </c>
      <c r="J258" s="100">
        <f t="shared" si="21"/>
        <v>59114.399999999994</v>
      </c>
      <c r="K258" s="2">
        <v>62074.740000000005</v>
      </c>
      <c r="L258" s="3">
        <f t="shared" si="22"/>
        <v>-2960.3400000000111</v>
      </c>
      <c r="M258" s="101">
        <f t="shared" si="23"/>
        <v>-5.0078153546344227E-2</v>
      </c>
      <c r="O258" s="2">
        <v>2997.79</v>
      </c>
      <c r="P258" s="3">
        <f t="shared" si="27"/>
        <v>-56116.609999999993</v>
      </c>
    </row>
    <row r="259" spans="1:16" x14ac:dyDescent="0.35">
      <c r="A259" s="114">
        <v>73217</v>
      </c>
      <c r="B259" s="2">
        <v>143067.56</v>
      </c>
      <c r="C259" s="99">
        <v>248131.4</v>
      </c>
      <c r="D259" s="2">
        <v>2934.71</v>
      </c>
      <c r="E259" s="2">
        <v>2934.71</v>
      </c>
      <c r="F259" s="2">
        <v>9893.23</v>
      </c>
      <c r="G259" s="2">
        <v>18102.04</v>
      </c>
      <c r="H259" s="2">
        <v>202.94</v>
      </c>
      <c r="I259" s="2">
        <v>202.94</v>
      </c>
      <c r="J259" s="100">
        <f t="shared" ref="J259:J322" si="28">SUM(C259:I259)-F259</f>
        <v>272508.74</v>
      </c>
      <c r="K259" s="2">
        <v>221597.54999999996</v>
      </c>
      <c r="L259" s="3">
        <f t="shared" ref="L259:L322" si="29">J259-K259</f>
        <v>50911.190000000031</v>
      </c>
      <c r="M259" s="101">
        <f t="shared" si="23"/>
        <v>0.186824062963999</v>
      </c>
      <c r="O259" s="2">
        <v>13645.47</v>
      </c>
      <c r="P259" s="3">
        <f t="shared" si="27"/>
        <v>-258863.27</v>
      </c>
    </row>
    <row r="260" spans="1:16" x14ac:dyDescent="0.35">
      <c r="A260" s="114">
        <v>73223</v>
      </c>
      <c r="B260" s="2">
        <v>9001.32</v>
      </c>
      <c r="C260" s="99">
        <v>15838.95</v>
      </c>
      <c r="D260" s="2">
        <v>184.65</v>
      </c>
      <c r="E260" s="2">
        <v>0</v>
      </c>
      <c r="F260" s="2">
        <v>0</v>
      </c>
      <c r="G260" s="2">
        <v>0</v>
      </c>
      <c r="H260" s="2">
        <v>0</v>
      </c>
      <c r="I260" s="2">
        <v>0</v>
      </c>
      <c r="J260" s="100">
        <f t="shared" si="28"/>
        <v>16023.6</v>
      </c>
      <c r="K260" s="2">
        <v>12510.93</v>
      </c>
      <c r="L260" s="3">
        <f t="shared" si="29"/>
        <v>3512.67</v>
      </c>
      <c r="M260" s="101">
        <f t="shared" si="23"/>
        <v>0.21921852767168426</v>
      </c>
      <c r="O260" s="2">
        <v>631.16</v>
      </c>
      <c r="P260" s="3">
        <f t="shared" si="27"/>
        <v>-15392.44</v>
      </c>
    </row>
    <row r="261" spans="1:16" x14ac:dyDescent="0.35">
      <c r="A261" s="115">
        <v>73224</v>
      </c>
      <c r="B261" s="2">
        <v>0</v>
      </c>
      <c r="C261" s="99">
        <v>0</v>
      </c>
      <c r="D261" s="2">
        <v>0</v>
      </c>
      <c r="E261" s="2">
        <v>0</v>
      </c>
      <c r="F261" s="2">
        <v>0</v>
      </c>
      <c r="G261" s="2">
        <v>0</v>
      </c>
      <c r="H261" s="2">
        <v>0</v>
      </c>
      <c r="I261" s="2">
        <v>0</v>
      </c>
      <c r="J261" s="100">
        <f t="shared" si="28"/>
        <v>0</v>
      </c>
      <c r="K261" s="2">
        <v>2930.8000000000006</v>
      </c>
      <c r="L261" s="3">
        <f t="shared" si="29"/>
        <v>-2930.8000000000006</v>
      </c>
      <c r="M261" s="101">
        <f t="shared" ref="M261:M324" si="30">IF(J261=0,1,L261/J261)</f>
        <v>1</v>
      </c>
      <c r="O261" s="2">
        <v>0</v>
      </c>
      <c r="P261" t="s">
        <v>114</v>
      </c>
    </row>
    <row r="262" spans="1:16" x14ac:dyDescent="0.35">
      <c r="A262" s="114">
        <v>73225</v>
      </c>
      <c r="B262" s="2">
        <v>170657.46</v>
      </c>
      <c r="C262" s="99">
        <v>312259.40999999997</v>
      </c>
      <c r="D262" s="2">
        <v>3500.67</v>
      </c>
      <c r="E262" s="2">
        <v>3500.67</v>
      </c>
      <c r="F262" s="2">
        <v>10818.8</v>
      </c>
      <c r="G262" s="2">
        <v>19795.62</v>
      </c>
      <c r="H262" s="2">
        <v>221.92</v>
      </c>
      <c r="I262" s="2">
        <v>221.92</v>
      </c>
      <c r="J262" s="100">
        <f t="shared" si="28"/>
        <v>339500.2099999999</v>
      </c>
      <c r="K262" s="2">
        <v>317114.37</v>
      </c>
      <c r="L262" s="3">
        <f t="shared" si="29"/>
        <v>22385.839999999909</v>
      </c>
      <c r="M262" s="101">
        <f t="shared" si="30"/>
        <v>6.5937632262436346E-2</v>
      </c>
      <c r="O262" s="2">
        <v>0</v>
      </c>
      <c r="P262" s="3">
        <f t="shared" ref="P262:P269" si="31">O262-J262</f>
        <v>-339500.2099999999</v>
      </c>
    </row>
    <row r="263" spans="1:16" x14ac:dyDescent="0.35">
      <c r="A263" s="114">
        <v>73226</v>
      </c>
      <c r="B263" s="2">
        <v>21855.55</v>
      </c>
      <c r="C263" s="99">
        <v>37362.339999999997</v>
      </c>
      <c r="D263" s="2">
        <v>0</v>
      </c>
      <c r="E263" s="2">
        <v>0</v>
      </c>
      <c r="F263" s="2">
        <v>0</v>
      </c>
      <c r="G263" s="2">
        <v>0</v>
      </c>
      <c r="H263" s="2">
        <v>0</v>
      </c>
      <c r="I263" s="2">
        <v>0</v>
      </c>
      <c r="J263" s="100">
        <f t="shared" si="28"/>
        <v>37362.339999999997</v>
      </c>
      <c r="K263" s="2">
        <v>35183.31</v>
      </c>
      <c r="L263" s="3">
        <f t="shared" si="29"/>
        <v>2179.0299999999988</v>
      </c>
      <c r="M263" s="101">
        <f t="shared" si="30"/>
        <v>5.8321561229837289E-2</v>
      </c>
      <c r="O263" s="2">
        <v>2631.26</v>
      </c>
      <c r="P263" s="3">
        <f t="shared" si="31"/>
        <v>-34731.079999999994</v>
      </c>
    </row>
    <row r="264" spans="1:16" x14ac:dyDescent="0.35">
      <c r="A264" s="114">
        <v>73301</v>
      </c>
      <c r="B264" s="2">
        <v>280739.96999999997</v>
      </c>
      <c r="C264" s="99">
        <v>487246.38</v>
      </c>
      <c r="D264" s="2">
        <v>5758.77</v>
      </c>
      <c r="E264" s="2">
        <v>5758.77</v>
      </c>
      <c r="F264" s="2">
        <v>27937.77</v>
      </c>
      <c r="G264" s="2">
        <v>51118.57</v>
      </c>
      <c r="H264" s="2">
        <v>573.09</v>
      </c>
      <c r="I264" s="2">
        <v>573.09</v>
      </c>
      <c r="J264" s="100">
        <f t="shared" si="28"/>
        <v>551028.66999999993</v>
      </c>
      <c r="K264" s="2">
        <v>494783.58</v>
      </c>
      <c r="L264" s="3">
        <f t="shared" si="29"/>
        <v>56245.089999999909</v>
      </c>
      <c r="M264" s="101">
        <f t="shared" si="30"/>
        <v>0.10207289214189148</v>
      </c>
      <c r="O264" s="2">
        <v>26435.14</v>
      </c>
      <c r="P264" s="3">
        <f t="shared" si="31"/>
        <v>-524593.52999999991</v>
      </c>
    </row>
    <row r="265" spans="1:16" x14ac:dyDescent="0.35">
      <c r="A265" s="114">
        <v>73302</v>
      </c>
      <c r="B265" s="2">
        <v>98816.2</v>
      </c>
      <c r="C265" s="99">
        <v>169484.98</v>
      </c>
      <c r="D265" s="2">
        <v>2027.04</v>
      </c>
      <c r="E265" s="2">
        <v>2027.04</v>
      </c>
      <c r="F265" s="2">
        <v>13598.38</v>
      </c>
      <c r="G265" s="2">
        <v>24881.57</v>
      </c>
      <c r="H265" s="2">
        <v>278.95</v>
      </c>
      <c r="I265" s="2">
        <v>278.95</v>
      </c>
      <c r="J265" s="100">
        <f t="shared" si="28"/>
        <v>198978.53000000006</v>
      </c>
      <c r="K265" s="2">
        <v>201324.79999999999</v>
      </c>
      <c r="L265" s="3">
        <f t="shared" si="29"/>
        <v>-2346.2699999999313</v>
      </c>
      <c r="M265" s="101">
        <f t="shared" si="30"/>
        <v>-1.1791573693905219E-2</v>
      </c>
      <c r="O265" s="2">
        <v>11322.87</v>
      </c>
      <c r="P265" s="3">
        <f t="shared" si="31"/>
        <v>-187655.66000000006</v>
      </c>
    </row>
    <row r="266" spans="1:16" x14ac:dyDescent="0.35">
      <c r="A266" s="114">
        <v>73303</v>
      </c>
      <c r="B266" s="2">
        <v>88198.21</v>
      </c>
      <c r="C266" s="99">
        <v>151659.72</v>
      </c>
      <c r="D266" s="2">
        <v>1809.19</v>
      </c>
      <c r="E266" s="2">
        <v>1809.19</v>
      </c>
      <c r="F266" s="2">
        <v>4767.74</v>
      </c>
      <c r="G266" s="2">
        <v>8723.6</v>
      </c>
      <c r="H266" s="2">
        <v>97.8</v>
      </c>
      <c r="I266" s="2">
        <v>97.8</v>
      </c>
      <c r="J266" s="100">
        <f t="shared" si="28"/>
        <v>164197.29999999999</v>
      </c>
      <c r="K266" s="2">
        <v>154422.35999999999</v>
      </c>
      <c r="L266" s="3">
        <f t="shared" si="29"/>
        <v>9774.9400000000023</v>
      </c>
      <c r="M266" s="101">
        <f t="shared" si="30"/>
        <v>5.9531673176111931E-2</v>
      </c>
      <c r="O266" s="2">
        <v>9720.66</v>
      </c>
      <c r="P266" s="3">
        <f t="shared" si="31"/>
        <v>-154476.63999999998</v>
      </c>
    </row>
    <row r="267" spans="1:16" x14ac:dyDescent="0.35">
      <c r="A267" s="114">
        <v>73311</v>
      </c>
      <c r="B267" s="2">
        <v>6892.67</v>
      </c>
      <c r="C267" s="99">
        <v>11163.68</v>
      </c>
      <c r="D267" s="2">
        <v>141.38999999999999</v>
      </c>
      <c r="E267" s="2">
        <v>141.38999999999999</v>
      </c>
      <c r="F267" s="2">
        <v>0</v>
      </c>
      <c r="G267" s="2">
        <v>0</v>
      </c>
      <c r="H267" s="2">
        <v>0</v>
      </c>
      <c r="I267" s="2">
        <v>0</v>
      </c>
      <c r="J267" s="100">
        <f t="shared" si="28"/>
        <v>11446.46</v>
      </c>
      <c r="K267" s="2">
        <v>1743.43</v>
      </c>
      <c r="L267" s="3">
        <f t="shared" si="29"/>
        <v>9703.0299999999988</v>
      </c>
      <c r="M267" s="101">
        <f t="shared" si="30"/>
        <v>0.84768828091829262</v>
      </c>
      <c r="O267" s="2">
        <v>1146.05</v>
      </c>
      <c r="P267" s="3">
        <f t="shared" si="31"/>
        <v>-10300.41</v>
      </c>
    </row>
    <row r="268" spans="1:16" x14ac:dyDescent="0.35">
      <c r="A268" s="114">
        <v>73401</v>
      </c>
      <c r="B268" s="2">
        <v>143619.13</v>
      </c>
      <c r="C268" s="99">
        <v>244644.59</v>
      </c>
      <c r="D268" s="2">
        <v>2946.06</v>
      </c>
      <c r="E268" s="2">
        <v>2946.06</v>
      </c>
      <c r="F268" s="2">
        <v>38533</v>
      </c>
      <c r="G268" s="2">
        <v>70525.960000000006</v>
      </c>
      <c r="H268" s="2">
        <v>790.39</v>
      </c>
      <c r="I268" s="2">
        <v>790.39</v>
      </c>
      <c r="J268" s="100">
        <f t="shared" si="28"/>
        <v>322643.45</v>
      </c>
      <c r="K268" s="2">
        <v>303223.49999999994</v>
      </c>
      <c r="L268" s="3">
        <f t="shared" si="29"/>
        <v>19419.95000000007</v>
      </c>
      <c r="M268" s="101">
        <f t="shared" si="30"/>
        <v>6.0190126283363475E-2</v>
      </c>
      <c r="O268" s="2">
        <v>18121.29</v>
      </c>
      <c r="P268" s="3">
        <f t="shared" si="31"/>
        <v>-304522.16000000003</v>
      </c>
    </row>
    <row r="269" spans="1:16" x14ac:dyDescent="0.35">
      <c r="A269" s="114">
        <v>73402</v>
      </c>
      <c r="B269" s="2">
        <v>161645.38</v>
      </c>
      <c r="C269" s="99">
        <v>277160.31</v>
      </c>
      <c r="D269" s="2">
        <v>3315.77</v>
      </c>
      <c r="E269" s="2">
        <v>3315.77</v>
      </c>
      <c r="F269" s="2">
        <v>29786.06</v>
      </c>
      <c r="G269" s="2">
        <v>54500.87</v>
      </c>
      <c r="H269" s="2">
        <v>611.03</v>
      </c>
      <c r="I269" s="2">
        <v>611.03</v>
      </c>
      <c r="J269" s="100">
        <f t="shared" si="28"/>
        <v>339514.78000000009</v>
      </c>
      <c r="K269" s="2">
        <v>309678.76</v>
      </c>
      <c r="L269" s="3">
        <f t="shared" si="29"/>
        <v>29836.020000000077</v>
      </c>
      <c r="M269" s="101">
        <f t="shared" si="30"/>
        <v>8.7878412833750766E-2</v>
      </c>
      <c r="O269" s="2">
        <v>18608.580000000002</v>
      </c>
      <c r="P269" s="3">
        <f t="shared" si="31"/>
        <v>-320906.20000000007</v>
      </c>
    </row>
    <row r="270" spans="1:16" x14ac:dyDescent="0.35">
      <c r="A270" s="115">
        <v>73406</v>
      </c>
      <c r="B270" s="2">
        <v>18131.830000000002</v>
      </c>
      <c r="C270" s="99">
        <v>31288.02</v>
      </c>
      <c r="D270" s="2">
        <v>372.01</v>
      </c>
      <c r="E270" s="2">
        <v>372.01</v>
      </c>
      <c r="F270" s="2">
        <v>0</v>
      </c>
      <c r="G270" s="2">
        <v>0</v>
      </c>
      <c r="H270" s="2">
        <v>0</v>
      </c>
      <c r="I270" s="2">
        <v>0</v>
      </c>
      <c r="J270" s="100">
        <f t="shared" si="28"/>
        <v>32032.039999999997</v>
      </c>
      <c r="K270" s="2">
        <v>102701.23000000001</v>
      </c>
      <c r="L270" s="3">
        <f t="shared" si="29"/>
        <v>-70669.190000000017</v>
      </c>
      <c r="M270" s="101">
        <f t="shared" si="30"/>
        <v>-2.206203226519448</v>
      </c>
      <c r="O270" s="2">
        <v>1894.58</v>
      </c>
      <c r="P270" t="s">
        <v>108</v>
      </c>
    </row>
    <row r="271" spans="1:16" x14ac:dyDescent="0.35">
      <c r="A271" s="114">
        <v>73407</v>
      </c>
      <c r="B271" s="2">
        <v>7552.34</v>
      </c>
      <c r="C271" s="99">
        <v>13008.25</v>
      </c>
      <c r="D271" s="2">
        <v>0</v>
      </c>
      <c r="E271" s="2">
        <v>0</v>
      </c>
      <c r="F271" s="2">
        <v>0</v>
      </c>
      <c r="G271" s="2">
        <v>0</v>
      </c>
      <c r="H271" s="2">
        <v>0</v>
      </c>
      <c r="I271" s="2">
        <v>0</v>
      </c>
      <c r="J271" s="100">
        <f t="shared" si="28"/>
        <v>13008.25</v>
      </c>
      <c r="K271" s="2">
        <v>10043.82</v>
      </c>
      <c r="L271" s="3">
        <f t="shared" si="29"/>
        <v>2964.4300000000003</v>
      </c>
      <c r="M271" s="101">
        <f t="shared" si="30"/>
        <v>0.22788845540330177</v>
      </c>
      <c r="O271" s="2">
        <v>554.66999999999996</v>
      </c>
      <c r="P271" s="3">
        <f t="shared" ref="P271:P280" si="32">O271-J271</f>
        <v>-12453.58</v>
      </c>
    </row>
    <row r="272" spans="1:16" x14ac:dyDescent="0.35">
      <c r="A272" s="114">
        <v>73501</v>
      </c>
      <c r="B272" s="2">
        <v>19116.419999999998</v>
      </c>
      <c r="C272" s="99">
        <v>32405.14</v>
      </c>
      <c r="D272" s="2">
        <v>392.14</v>
      </c>
      <c r="E272" s="2">
        <v>392.14</v>
      </c>
      <c r="F272" s="2">
        <v>4045.47</v>
      </c>
      <c r="G272" s="2">
        <v>7402.22</v>
      </c>
      <c r="H272" s="2">
        <v>82.98</v>
      </c>
      <c r="I272" s="2">
        <v>82.98</v>
      </c>
      <c r="J272" s="100">
        <f t="shared" si="28"/>
        <v>40757.600000000006</v>
      </c>
      <c r="K272" s="2">
        <v>38996.29</v>
      </c>
      <c r="L272" s="3">
        <f t="shared" si="29"/>
        <v>1761.3100000000049</v>
      </c>
      <c r="M272" s="101">
        <f t="shared" si="30"/>
        <v>4.3214271694113605E-2</v>
      </c>
      <c r="O272" s="2">
        <v>2573.13</v>
      </c>
      <c r="P272" s="3">
        <f t="shared" si="32"/>
        <v>-38184.470000000008</v>
      </c>
    </row>
    <row r="273" spans="1:16" x14ac:dyDescent="0.35">
      <c r="A273" s="114">
        <v>73502</v>
      </c>
      <c r="B273" s="2">
        <v>106571.43</v>
      </c>
      <c r="C273" s="99">
        <v>183222.08</v>
      </c>
      <c r="D273" s="2">
        <v>2186.14</v>
      </c>
      <c r="E273" s="2">
        <v>2186.14</v>
      </c>
      <c r="F273" s="2">
        <v>30363.4</v>
      </c>
      <c r="G273" s="2">
        <v>55557.05</v>
      </c>
      <c r="H273" s="2">
        <v>622.82000000000005</v>
      </c>
      <c r="I273" s="2">
        <v>622.82000000000005</v>
      </c>
      <c r="J273" s="100">
        <f t="shared" si="28"/>
        <v>244397.05000000002</v>
      </c>
      <c r="K273" s="2">
        <v>214169.11999999997</v>
      </c>
      <c r="L273" s="3">
        <f t="shared" si="29"/>
        <v>30227.930000000051</v>
      </c>
      <c r="M273" s="101">
        <f t="shared" si="30"/>
        <v>0.12368369421807689</v>
      </c>
      <c r="O273" s="2">
        <v>11776.08</v>
      </c>
      <c r="P273" s="3">
        <f t="shared" si="32"/>
        <v>-232620.97000000003</v>
      </c>
    </row>
    <row r="274" spans="1:16" x14ac:dyDescent="0.35">
      <c r="A274" s="114">
        <v>73507</v>
      </c>
      <c r="B274" s="2">
        <v>0</v>
      </c>
      <c r="C274" s="99">
        <v>0</v>
      </c>
      <c r="D274" s="2">
        <v>0</v>
      </c>
      <c r="E274" s="2">
        <v>0</v>
      </c>
      <c r="F274" s="2">
        <v>1114.1600000000001</v>
      </c>
      <c r="G274" s="2">
        <v>1969.21</v>
      </c>
      <c r="H274" s="2">
        <v>22.85</v>
      </c>
      <c r="I274" s="2">
        <v>22.85</v>
      </c>
      <c r="J274" s="100">
        <f t="shared" si="28"/>
        <v>2014.9099999999996</v>
      </c>
      <c r="K274" s="2">
        <v>842.78999999999985</v>
      </c>
      <c r="L274" s="3">
        <f t="shared" si="29"/>
        <v>1172.1199999999999</v>
      </c>
      <c r="M274" s="101">
        <f t="shared" si="30"/>
        <v>0.58172325314778328</v>
      </c>
      <c r="O274" s="2">
        <v>0</v>
      </c>
      <c r="P274" s="3">
        <f t="shared" si="32"/>
        <v>-2014.9099999999996</v>
      </c>
    </row>
    <row r="275" spans="1:16" x14ac:dyDescent="0.35">
      <c r="A275" s="114">
        <v>73601</v>
      </c>
      <c r="B275" s="2">
        <v>182311.22</v>
      </c>
      <c r="C275" s="99">
        <v>311774.98</v>
      </c>
      <c r="D275" s="2">
        <v>3739.76</v>
      </c>
      <c r="E275" s="2">
        <v>3739.76</v>
      </c>
      <c r="F275" s="2">
        <v>24634.47</v>
      </c>
      <c r="G275" s="2">
        <v>45074.74</v>
      </c>
      <c r="H275" s="2">
        <v>505.32</v>
      </c>
      <c r="I275" s="2">
        <v>505.32</v>
      </c>
      <c r="J275" s="100">
        <f t="shared" si="28"/>
        <v>365339.88</v>
      </c>
      <c r="K275" s="2">
        <v>332434.46999999997</v>
      </c>
      <c r="L275" s="3">
        <f t="shared" si="29"/>
        <v>32905.410000000033</v>
      </c>
      <c r="M275" s="101">
        <f t="shared" si="30"/>
        <v>9.0067938928539731E-2</v>
      </c>
      <c r="O275" s="2">
        <v>21807.7</v>
      </c>
      <c r="P275" s="3">
        <f t="shared" si="32"/>
        <v>-343532.18</v>
      </c>
    </row>
    <row r="276" spans="1:16" x14ac:dyDescent="0.35">
      <c r="A276" s="114">
        <v>73602</v>
      </c>
      <c r="B276" s="2">
        <v>321204.67</v>
      </c>
      <c r="C276" s="99">
        <v>551490.87</v>
      </c>
      <c r="D276" s="2">
        <v>6588.72</v>
      </c>
      <c r="E276" s="2">
        <v>6588.72</v>
      </c>
      <c r="F276" s="2">
        <v>59398.22</v>
      </c>
      <c r="G276" s="2">
        <v>108683.09</v>
      </c>
      <c r="H276" s="2">
        <v>1218.44</v>
      </c>
      <c r="I276" s="2">
        <v>1218.44</v>
      </c>
      <c r="J276" s="100">
        <f t="shared" si="28"/>
        <v>675788.2799999998</v>
      </c>
      <c r="K276" s="2">
        <v>588559.37</v>
      </c>
      <c r="L276" s="3">
        <f t="shared" si="29"/>
        <v>87228.9099999998</v>
      </c>
      <c r="M276" s="101">
        <f t="shared" si="30"/>
        <v>0.12907727550409698</v>
      </c>
      <c r="O276" s="2">
        <v>36229.550000000003</v>
      </c>
      <c r="P276" s="3">
        <f t="shared" si="32"/>
        <v>-639558.72999999975</v>
      </c>
    </row>
    <row r="277" spans="1:16" x14ac:dyDescent="0.35">
      <c r="A277" s="114">
        <v>73604</v>
      </c>
      <c r="B277" s="2">
        <v>0</v>
      </c>
      <c r="C277" s="99">
        <v>0</v>
      </c>
      <c r="D277" s="2">
        <v>0</v>
      </c>
      <c r="E277" s="2">
        <v>0</v>
      </c>
      <c r="F277" s="2">
        <v>5236.82</v>
      </c>
      <c r="G277" s="2">
        <v>9582.06</v>
      </c>
      <c r="H277" s="2">
        <v>107.42</v>
      </c>
      <c r="I277" s="2">
        <v>107.42</v>
      </c>
      <c r="J277" s="100">
        <f t="shared" si="28"/>
        <v>9796.9</v>
      </c>
      <c r="K277" s="2">
        <v>9457.34</v>
      </c>
      <c r="L277" s="3">
        <f t="shared" si="29"/>
        <v>339.55999999999949</v>
      </c>
      <c r="M277" s="101">
        <f t="shared" si="30"/>
        <v>3.4659943451499912E-2</v>
      </c>
      <c r="O277" s="2">
        <v>0</v>
      </c>
      <c r="P277" s="3">
        <f t="shared" si="32"/>
        <v>-9796.9</v>
      </c>
    </row>
    <row r="278" spans="1:16" x14ac:dyDescent="0.35">
      <c r="A278" s="114">
        <v>73607</v>
      </c>
      <c r="B278" s="2">
        <v>19278.02</v>
      </c>
      <c r="C278" s="99">
        <v>33561.32</v>
      </c>
      <c r="D278" s="2">
        <v>395.45</v>
      </c>
      <c r="E278" s="2">
        <v>395.45</v>
      </c>
      <c r="F278" s="2">
        <v>301.35000000000002</v>
      </c>
      <c r="G278" s="2">
        <v>545.07000000000005</v>
      </c>
      <c r="H278" s="2">
        <v>6.2</v>
      </c>
      <c r="I278" s="2">
        <v>6.2</v>
      </c>
      <c r="J278" s="100">
        <f t="shared" si="28"/>
        <v>34909.689999999988</v>
      </c>
      <c r="K278" s="2">
        <v>29096.819999999992</v>
      </c>
      <c r="L278" s="3">
        <f t="shared" si="29"/>
        <v>5812.8699999999953</v>
      </c>
      <c r="M278" s="101">
        <f t="shared" si="30"/>
        <v>0.1665116476256305</v>
      </c>
      <c r="O278" s="2">
        <v>1306.92</v>
      </c>
      <c r="P278" s="3">
        <f t="shared" si="32"/>
        <v>-33602.76999999999</v>
      </c>
    </row>
    <row r="279" spans="1:16" x14ac:dyDescent="0.35">
      <c r="A279" s="114">
        <v>73608</v>
      </c>
      <c r="B279" s="2">
        <v>0</v>
      </c>
      <c r="C279" s="99">
        <v>0</v>
      </c>
      <c r="D279" s="2">
        <v>0</v>
      </c>
      <c r="E279" s="2">
        <v>0</v>
      </c>
      <c r="F279" s="2">
        <v>117</v>
      </c>
      <c r="G279" s="2">
        <v>214.08</v>
      </c>
      <c r="H279" s="2">
        <v>2.4</v>
      </c>
      <c r="I279" s="2">
        <v>2.4</v>
      </c>
      <c r="J279" s="100">
        <f t="shared" si="28"/>
        <v>218.88</v>
      </c>
      <c r="K279" s="2">
        <v>51.72</v>
      </c>
      <c r="L279" s="3">
        <f t="shared" si="29"/>
        <v>167.16</v>
      </c>
      <c r="M279" s="101">
        <f t="shared" si="30"/>
        <v>0.76370614035087714</v>
      </c>
      <c r="O279" s="2">
        <v>0</v>
      </c>
      <c r="P279" s="3">
        <f t="shared" si="32"/>
        <v>-218.88</v>
      </c>
    </row>
    <row r="280" spans="1:16" x14ac:dyDescent="0.35">
      <c r="A280" s="114">
        <v>73609</v>
      </c>
      <c r="B280" s="2">
        <v>12051.34</v>
      </c>
      <c r="C280" s="99">
        <v>20633.740000000002</v>
      </c>
      <c r="D280" s="2">
        <v>0</v>
      </c>
      <c r="E280" s="2">
        <v>0</v>
      </c>
      <c r="F280" s="2">
        <v>380.28</v>
      </c>
      <c r="G280" s="2">
        <v>695.76</v>
      </c>
      <c r="H280" s="2">
        <v>0</v>
      </c>
      <c r="I280" s="2">
        <v>0</v>
      </c>
      <c r="J280" s="100">
        <f t="shared" si="28"/>
        <v>21329.5</v>
      </c>
      <c r="K280" s="2">
        <v>24136.17</v>
      </c>
      <c r="L280" s="3">
        <f t="shared" si="29"/>
        <v>-2806.6699999999983</v>
      </c>
      <c r="M280" s="101">
        <f t="shared" si="30"/>
        <v>-0.13158630066340038</v>
      </c>
      <c r="O280" s="2">
        <v>1417.14</v>
      </c>
      <c r="P280" s="3">
        <f t="shared" si="32"/>
        <v>-19912.36</v>
      </c>
    </row>
    <row r="281" spans="1:16" x14ac:dyDescent="0.35">
      <c r="A281" s="115">
        <v>73613</v>
      </c>
      <c r="B281" s="2">
        <v>0</v>
      </c>
      <c r="C281" s="99">
        <v>0</v>
      </c>
      <c r="D281" s="2">
        <v>0</v>
      </c>
      <c r="E281" s="2">
        <v>0</v>
      </c>
      <c r="F281" s="2">
        <v>0</v>
      </c>
      <c r="G281" s="2">
        <v>0</v>
      </c>
      <c r="H281" s="2">
        <v>0</v>
      </c>
      <c r="I281" s="2">
        <v>0</v>
      </c>
      <c r="J281" s="100">
        <f t="shared" si="28"/>
        <v>0</v>
      </c>
      <c r="K281" s="2">
        <v>4602.9600000000009</v>
      </c>
      <c r="L281" s="3">
        <f t="shared" si="29"/>
        <v>-4602.9600000000009</v>
      </c>
      <c r="M281" s="101">
        <f t="shared" si="30"/>
        <v>1</v>
      </c>
      <c r="O281" s="2">
        <v>260.57</v>
      </c>
      <c r="P281" t="s">
        <v>125</v>
      </c>
    </row>
    <row r="282" spans="1:16" x14ac:dyDescent="0.35">
      <c r="A282" s="115">
        <v>73702</v>
      </c>
      <c r="B282" s="2">
        <v>871473.54</v>
      </c>
      <c r="C282" s="99">
        <v>1523314.52</v>
      </c>
      <c r="D282" s="2">
        <v>17876.439999999999</v>
      </c>
      <c r="E282" s="2">
        <v>17876.439999999999</v>
      </c>
      <c r="F282" s="2">
        <v>42397.03</v>
      </c>
      <c r="G282" s="2">
        <v>77575.520000000004</v>
      </c>
      <c r="H282" s="2">
        <v>869.67</v>
      </c>
      <c r="I282" s="2">
        <v>869.67</v>
      </c>
      <c r="J282" s="100">
        <f t="shared" si="28"/>
        <v>1638382.2599999998</v>
      </c>
      <c r="K282" s="2">
        <v>1755931.51</v>
      </c>
      <c r="L282" s="3">
        <f t="shared" si="29"/>
        <v>-117549.25000000023</v>
      </c>
      <c r="M282" s="101">
        <f t="shared" si="30"/>
        <v>-7.1747145260227768E-2</v>
      </c>
      <c r="O282" s="2">
        <v>71083.31</v>
      </c>
      <c r="P282" t="s">
        <v>106</v>
      </c>
    </row>
    <row r="283" spans="1:16" x14ac:dyDescent="0.35">
      <c r="A283" s="114">
        <v>73703</v>
      </c>
      <c r="B283" s="2">
        <v>266030.3</v>
      </c>
      <c r="C283" s="99">
        <v>458396.17</v>
      </c>
      <c r="D283" s="2">
        <v>5457.11</v>
      </c>
      <c r="E283" s="2">
        <v>5457.11</v>
      </c>
      <c r="F283" s="2">
        <v>5296.63</v>
      </c>
      <c r="G283" s="2">
        <v>9691.1200000000008</v>
      </c>
      <c r="H283" s="2">
        <v>108.65</v>
      </c>
      <c r="I283" s="2">
        <v>108.65</v>
      </c>
      <c r="J283" s="100">
        <f t="shared" si="28"/>
        <v>479218.81</v>
      </c>
      <c r="K283" s="2">
        <v>434073.14999999997</v>
      </c>
      <c r="L283" s="3">
        <f t="shared" si="29"/>
        <v>45145.660000000033</v>
      </c>
      <c r="M283" s="101">
        <f t="shared" si="30"/>
        <v>9.4206777901727254E-2</v>
      </c>
      <c r="O283" s="2">
        <v>28371.11</v>
      </c>
      <c r="P283" s="3">
        <f t="shared" ref="P283:P314" si="33">O283-J283</f>
        <v>-450847.7</v>
      </c>
    </row>
    <row r="284" spans="1:16" x14ac:dyDescent="0.35">
      <c r="A284" s="114">
        <v>73707</v>
      </c>
      <c r="B284" s="2">
        <v>54988.76</v>
      </c>
      <c r="C284" s="99">
        <v>95530.74</v>
      </c>
      <c r="D284" s="2">
        <v>1127.97</v>
      </c>
      <c r="E284" s="2">
        <v>1127.97</v>
      </c>
      <c r="F284" s="2">
        <v>0</v>
      </c>
      <c r="G284" s="2">
        <v>0</v>
      </c>
      <c r="H284" s="2">
        <v>0</v>
      </c>
      <c r="I284" s="2">
        <v>0</v>
      </c>
      <c r="J284" s="100">
        <f t="shared" si="28"/>
        <v>97786.680000000008</v>
      </c>
      <c r="K284" s="2">
        <v>84543.37999999999</v>
      </c>
      <c r="L284" s="3">
        <f t="shared" si="29"/>
        <v>13243.300000000017</v>
      </c>
      <c r="M284" s="101">
        <f t="shared" si="30"/>
        <v>0.13543051057669631</v>
      </c>
      <c r="O284" s="2">
        <v>5084.47</v>
      </c>
      <c r="P284" s="3">
        <f t="shared" si="33"/>
        <v>-92702.21</v>
      </c>
    </row>
    <row r="285" spans="1:16" x14ac:dyDescent="0.35">
      <c r="A285" s="114">
        <v>73708</v>
      </c>
      <c r="B285" s="2">
        <v>47896.78</v>
      </c>
      <c r="C285" s="99">
        <v>79376.63</v>
      </c>
      <c r="D285" s="2">
        <v>982.47</v>
      </c>
      <c r="E285" s="2">
        <v>982.47</v>
      </c>
      <c r="F285" s="2">
        <v>0</v>
      </c>
      <c r="G285" s="2">
        <v>0</v>
      </c>
      <c r="H285" s="2">
        <v>0</v>
      </c>
      <c r="I285" s="2">
        <v>0</v>
      </c>
      <c r="J285" s="100">
        <f t="shared" si="28"/>
        <v>81341.570000000007</v>
      </c>
      <c r="K285" s="2">
        <v>77464.099999999991</v>
      </c>
      <c r="L285" s="3">
        <f t="shared" si="29"/>
        <v>3877.4700000000157</v>
      </c>
      <c r="M285" s="101">
        <f t="shared" si="30"/>
        <v>4.7668984013955168E-2</v>
      </c>
      <c r="O285" s="2">
        <v>8262.2900000000009</v>
      </c>
      <c r="P285" s="3">
        <f t="shared" si="33"/>
        <v>-73079.28</v>
      </c>
    </row>
    <row r="286" spans="1:16" x14ac:dyDescent="0.35">
      <c r="A286" s="114">
        <v>73710</v>
      </c>
      <c r="B286" s="2">
        <v>9167.01</v>
      </c>
      <c r="C286" s="99">
        <v>16102.71</v>
      </c>
      <c r="D286" s="2">
        <v>0</v>
      </c>
      <c r="E286" s="2">
        <v>0</v>
      </c>
      <c r="F286" s="2">
        <v>0</v>
      </c>
      <c r="G286" s="2">
        <v>0</v>
      </c>
      <c r="H286" s="2">
        <v>0</v>
      </c>
      <c r="I286" s="2">
        <v>0</v>
      </c>
      <c r="J286" s="100">
        <f t="shared" si="28"/>
        <v>16102.71</v>
      </c>
      <c r="K286" s="2">
        <v>12328.98</v>
      </c>
      <c r="L286" s="3">
        <f t="shared" si="29"/>
        <v>3773.7299999999996</v>
      </c>
      <c r="M286" s="101">
        <f t="shared" si="30"/>
        <v>0.23435372058492016</v>
      </c>
      <c r="O286" s="2">
        <v>670.05</v>
      </c>
      <c r="P286" s="3">
        <f t="shared" si="33"/>
        <v>-15432.66</v>
      </c>
    </row>
    <row r="287" spans="1:16" x14ac:dyDescent="0.35">
      <c r="A287" s="114">
        <v>73801</v>
      </c>
      <c r="B287" s="2">
        <v>322053.78999999998</v>
      </c>
      <c r="C287" s="99">
        <v>554853.71</v>
      </c>
      <c r="D287" s="2">
        <v>6605.77</v>
      </c>
      <c r="E287" s="2">
        <v>6605.77</v>
      </c>
      <c r="F287" s="2">
        <v>36816.57</v>
      </c>
      <c r="G287" s="2">
        <v>67365.119999999995</v>
      </c>
      <c r="H287" s="2">
        <v>755.21</v>
      </c>
      <c r="I287" s="2">
        <v>755.21</v>
      </c>
      <c r="J287" s="100">
        <f t="shared" si="28"/>
        <v>636940.78999999992</v>
      </c>
      <c r="K287" s="2">
        <v>618439.17999999993</v>
      </c>
      <c r="L287" s="3">
        <f t="shared" si="29"/>
        <v>18501.609999999986</v>
      </c>
      <c r="M287" s="101">
        <f t="shared" si="30"/>
        <v>2.9047613672222167E-2</v>
      </c>
      <c r="O287" s="2">
        <v>34358.11</v>
      </c>
      <c r="P287" s="3">
        <f t="shared" si="33"/>
        <v>-602582.67999999993</v>
      </c>
    </row>
    <row r="288" spans="1:16" x14ac:dyDescent="0.35">
      <c r="A288" s="114">
        <v>73803</v>
      </c>
      <c r="B288" s="2">
        <v>792859.68</v>
      </c>
      <c r="C288" s="99">
        <v>1359243.52</v>
      </c>
      <c r="D288" s="2">
        <v>16278.06</v>
      </c>
      <c r="E288" s="2">
        <v>16278.06</v>
      </c>
      <c r="F288" s="2">
        <v>101463.99</v>
      </c>
      <c r="G288" s="2">
        <v>185653.29</v>
      </c>
      <c r="H288" s="2">
        <v>2081.2800000000002</v>
      </c>
      <c r="I288" s="2">
        <v>2081.2800000000002</v>
      </c>
      <c r="J288" s="100">
        <f t="shared" si="28"/>
        <v>1581615.4900000002</v>
      </c>
      <c r="K288" s="2">
        <v>1356850.9599999997</v>
      </c>
      <c r="L288" s="3">
        <f t="shared" si="29"/>
        <v>224764.53000000049</v>
      </c>
      <c r="M288" s="101">
        <f t="shared" si="30"/>
        <v>0.14211072882195941</v>
      </c>
      <c r="O288" s="2">
        <v>90814.56</v>
      </c>
      <c r="P288" s="3">
        <f t="shared" si="33"/>
        <v>-1490800.9300000002</v>
      </c>
    </row>
    <row r="289" spans="1:16" x14ac:dyDescent="0.35">
      <c r="A289" s="114">
        <v>73805</v>
      </c>
      <c r="B289" s="2">
        <v>7051.46</v>
      </c>
      <c r="C289" s="99">
        <v>11855.83</v>
      </c>
      <c r="D289" s="2">
        <v>144.65</v>
      </c>
      <c r="E289" s="2">
        <v>144.65</v>
      </c>
      <c r="F289" s="2">
        <v>2782.08</v>
      </c>
      <c r="G289" s="2">
        <v>5090.49</v>
      </c>
      <c r="H289" s="2">
        <v>57.08</v>
      </c>
      <c r="I289" s="2">
        <v>57.08</v>
      </c>
      <c r="J289" s="100">
        <f t="shared" si="28"/>
        <v>17349.78</v>
      </c>
      <c r="K289" s="2">
        <v>20267.13</v>
      </c>
      <c r="L289" s="3">
        <f t="shared" si="29"/>
        <v>-2917.3500000000022</v>
      </c>
      <c r="M289" s="101">
        <f t="shared" si="30"/>
        <v>-0.16814910621345069</v>
      </c>
      <c r="O289" s="2">
        <v>1046.45</v>
      </c>
      <c r="P289" s="3">
        <f t="shared" si="33"/>
        <v>-16303.329999999998</v>
      </c>
    </row>
    <row r="290" spans="1:16" x14ac:dyDescent="0.35">
      <c r="A290" s="114">
        <v>73806</v>
      </c>
      <c r="B290" s="2">
        <v>10355.459999999999</v>
      </c>
      <c r="C290" s="99">
        <v>17837.75</v>
      </c>
      <c r="D290" s="2">
        <v>212.42</v>
      </c>
      <c r="E290" s="2">
        <v>212.42</v>
      </c>
      <c r="F290" s="2">
        <v>0</v>
      </c>
      <c r="G290" s="2">
        <v>0</v>
      </c>
      <c r="H290" s="2">
        <v>0</v>
      </c>
      <c r="I290" s="2">
        <v>0</v>
      </c>
      <c r="J290" s="100">
        <f t="shared" si="28"/>
        <v>18262.589999999997</v>
      </c>
      <c r="K290" s="2">
        <v>22182.370000000003</v>
      </c>
      <c r="L290" s="3">
        <f t="shared" si="29"/>
        <v>-3919.7800000000061</v>
      </c>
      <c r="M290" s="101">
        <f t="shared" si="30"/>
        <v>-0.21463439742117668</v>
      </c>
      <c r="O290" s="2">
        <v>1110.26</v>
      </c>
      <c r="P290" s="3">
        <f t="shared" si="33"/>
        <v>-17152.329999999998</v>
      </c>
    </row>
    <row r="291" spans="1:16" x14ac:dyDescent="0.35">
      <c r="A291" s="114">
        <v>73807</v>
      </c>
      <c r="B291" s="2">
        <v>14595.69</v>
      </c>
      <c r="C291" s="99">
        <v>25826.62</v>
      </c>
      <c r="D291" s="2">
        <v>299.39999999999998</v>
      </c>
      <c r="E291" s="2">
        <v>299.39999999999998</v>
      </c>
      <c r="F291" s="2">
        <v>342.15</v>
      </c>
      <c r="G291" s="2">
        <v>626.01</v>
      </c>
      <c r="H291" s="2">
        <v>7.03</v>
      </c>
      <c r="I291" s="2">
        <v>7.03</v>
      </c>
      <c r="J291" s="100">
        <f t="shared" si="28"/>
        <v>27065.489999999998</v>
      </c>
      <c r="K291" s="2">
        <v>23111.760000000002</v>
      </c>
      <c r="L291" s="3">
        <f t="shared" si="29"/>
        <v>3953.7299999999959</v>
      </c>
      <c r="M291" s="101">
        <f t="shared" si="30"/>
        <v>0.14608011900024703</v>
      </c>
      <c r="O291" s="2">
        <v>879.86</v>
      </c>
      <c r="P291" s="3">
        <f t="shared" si="33"/>
        <v>-26185.629999999997</v>
      </c>
    </row>
    <row r="292" spans="1:16" x14ac:dyDescent="0.35">
      <c r="A292" s="114">
        <v>73809</v>
      </c>
      <c r="B292" s="2">
        <v>2723.99</v>
      </c>
      <c r="C292" s="99">
        <v>4724.79</v>
      </c>
      <c r="D292" s="2">
        <v>55.88</v>
      </c>
      <c r="E292" s="2">
        <v>55.88</v>
      </c>
      <c r="F292" s="2">
        <v>0</v>
      </c>
      <c r="G292" s="2">
        <v>0</v>
      </c>
      <c r="H292" s="2">
        <v>0</v>
      </c>
      <c r="I292" s="2">
        <v>0</v>
      </c>
      <c r="J292" s="100">
        <f t="shared" si="28"/>
        <v>4836.55</v>
      </c>
      <c r="K292" s="2">
        <v>5519.8399999999992</v>
      </c>
      <c r="L292" s="3">
        <f t="shared" si="29"/>
        <v>-683.28999999999905</v>
      </c>
      <c r="M292" s="101">
        <f t="shared" si="30"/>
        <v>-0.14127632299883161</v>
      </c>
      <c r="O292" s="2">
        <v>259.39999999999998</v>
      </c>
      <c r="P292" s="3">
        <f t="shared" si="33"/>
        <v>-4577.1500000000005</v>
      </c>
    </row>
    <row r="293" spans="1:16" x14ac:dyDescent="0.35">
      <c r="A293" s="114">
        <v>73810</v>
      </c>
      <c r="B293" s="2">
        <v>1652.29</v>
      </c>
      <c r="C293" s="99">
        <v>3023.2</v>
      </c>
      <c r="D293" s="2">
        <v>0</v>
      </c>
      <c r="E293" s="2">
        <v>0</v>
      </c>
      <c r="F293" s="2">
        <v>1910.81</v>
      </c>
      <c r="G293" s="2">
        <v>3496.28</v>
      </c>
      <c r="H293" s="2">
        <v>0</v>
      </c>
      <c r="I293" s="2">
        <v>0</v>
      </c>
      <c r="J293" s="100">
        <f t="shared" si="28"/>
        <v>6519.4800000000014</v>
      </c>
      <c r="K293" s="2">
        <v>9661.09</v>
      </c>
      <c r="L293" s="3">
        <f t="shared" si="29"/>
        <v>-3141.6099999999988</v>
      </c>
      <c r="M293" s="101">
        <f t="shared" si="30"/>
        <v>-0.48188045672354207</v>
      </c>
      <c r="O293" s="2">
        <v>0</v>
      </c>
      <c r="P293" s="3">
        <f t="shared" si="33"/>
        <v>-6519.4800000000014</v>
      </c>
    </row>
    <row r="294" spans="1:16" x14ac:dyDescent="0.35">
      <c r="A294" s="114">
        <v>73811</v>
      </c>
      <c r="B294" s="2">
        <v>6941.13</v>
      </c>
      <c r="C294" s="99">
        <v>11868.93</v>
      </c>
      <c r="D294" s="2">
        <v>142.38999999999999</v>
      </c>
      <c r="E294" s="2">
        <v>142.38999999999999</v>
      </c>
      <c r="F294" s="2">
        <v>1785.9</v>
      </c>
      <c r="G294" s="2">
        <v>3267.66</v>
      </c>
      <c r="H294" s="2">
        <v>36.630000000000003</v>
      </c>
      <c r="I294" s="2">
        <v>36.630000000000003</v>
      </c>
      <c r="J294" s="100">
        <f t="shared" si="28"/>
        <v>15494.63</v>
      </c>
      <c r="K294" s="2">
        <v>11767.16</v>
      </c>
      <c r="L294" s="3">
        <f t="shared" si="29"/>
        <v>3727.4699999999993</v>
      </c>
      <c r="M294" s="101">
        <f t="shared" si="30"/>
        <v>0.24056527971303604</v>
      </c>
      <c r="O294" s="2">
        <v>831.5</v>
      </c>
      <c r="P294" s="3">
        <f t="shared" si="33"/>
        <v>-14663.13</v>
      </c>
    </row>
    <row r="295" spans="1:16" x14ac:dyDescent="0.35">
      <c r="A295" s="114">
        <v>73812</v>
      </c>
      <c r="B295" s="2">
        <v>23900.77</v>
      </c>
      <c r="C295" s="99">
        <v>41066.06</v>
      </c>
      <c r="D295" s="2">
        <v>490.29</v>
      </c>
      <c r="E295" s="2">
        <v>490.29</v>
      </c>
      <c r="F295" s="2">
        <v>1060.32</v>
      </c>
      <c r="G295" s="2">
        <v>1940.1</v>
      </c>
      <c r="H295" s="2">
        <v>21.75</v>
      </c>
      <c r="I295" s="2">
        <v>21.75</v>
      </c>
      <c r="J295" s="100">
        <f t="shared" si="28"/>
        <v>44030.239999999998</v>
      </c>
      <c r="K295" s="2">
        <v>44355.91</v>
      </c>
      <c r="L295" s="3">
        <f t="shared" si="29"/>
        <v>-325.67000000000553</v>
      </c>
      <c r="M295" s="101">
        <f t="shared" si="30"/>
        <v>-7.3965074912152543E-3</v>
      </c>
      <c r="O295" s="2">
        <v>2666.03</v>
      </c>
      <c r="P295" s="3">
        <f t="shared" si="33"/>
        <v>-41364.21</v>
      </c>
    </row>
    <row r="296" spans="1:16" x14ac:dyDescent="0.35">
      <c r="A296" s="114">
        <v>73815</v>
      </c>
      <c r="B296" s="2">
        <v>0</v>
      </c>
      <c r="C296" s="99">
        <v>-177.79</v>
      </c>
      <c r="D296" s="2">
        <v>0</v>
      </c>
      <c r="E296" s="2">
        <v>0</v>
      </c>
      <c r="F296" s="2">
        <v>2224.37</v>
      </c>
      <c r="G296" s="2">
        <v>4070.05</v>
      </c>
      <c r="H296" s="2">
        <v>0</v>
      </c>
      <c r="I296" s="2">
        <v>0</v>
      </c>
      <c r="J296" s="100">
        <f t="shared" si="28"/>
        <v>3892.26</v>
      </c>
      <c r="K296" s="2">
        <v>425.06</v>
      </c>
      <c r="L296" s="3">
        <f t="shared" si="29"/>
        <v>3467.2000000000003</v>
      </c>
      <c r="M296" s="101">
        <f t="shared" si="30"/>
        <v>0.89079352355700803</v>
      </c>
      <c r="O296" s="2">
        <v>177.79</v>
      </c>
      <c r="P296" s="3">
        <f t="shared" si="33"/>
        <v>-3714.4700000000003</v>
      </c>
    </row>
    <row r="297" spans="1:16" x14ac:dyDescent="0.35">
      <c r="A297" s="114">
        <v>73819</v>
      </c>
      <c r="B297" s="2">
        <v>8233.5</v>
      </c>
      <c r="C297" s="99">
        <v>15065.72</v>
      </c>
      <c r="D297" s="2">
        <v>168.88</v>
      </c>
      <c r="E297" s="2">
        <v>168.88</v>
      </c>
      <c r="F297" s="2">
        <v>205.47</v>
      </c>
      <c r="G297" s="2">
        <v>375.95</v>
      </c>
      <c r="H297" s="2">
        <v>4.22</v>
      </c>
      <c r="I297" s="2">
        <v>4.22</v>
      </c>
      <c r="J297" s="100">
        <f t="shared" si="28"/>
        <v>15787.869999999997</v>
      </c>
      <c r="K297" s="2">
        <v>14454.740000000002</v>
      </c>
      <c r="L297" s="3">
        <f t="shared" si="29"/>
        <v>1333.1299999999956</v>
      </c>
      <c r="M297" s="101">
        <f t="shared" si="30"/>
        <v>8.4440142970520771E-2</v>
      </c>
      <c r="O297" s="2">
        <v>0</v>
      </c>
      <c r="P297" s="3">
        <f t="shared" si="33"/>
        <v>-15787.869999999997</v>
      </c>
    </row>
    <row r="298" spans="1:16" x14ac:dyDescent="0.35">
      <c r="A298" s="114">
        <v>73820</v>
      </c>
      <c r="B298" s="2">
        <v>5419.51</v>
      </c>
      <c r="C298" s="99">
        <v>9539.6200000000008</v>
      </c>
      <c r="D298" s="2">
        <v>0</v>
      </c>
      <c r="E298" s="2">
        <v>0</v>
      </c>
      <c r="F298" s="2">
        <v>0</v>
      </c>
      <c r="G298" s="2">
        <v>0</v>
      </c>
      <c r="H298" s="2">
        <v>0</v>
      </c>
      <c r="I298" s="2">
        <v>0</v>
      </c>
      <c r="J298" s="100">
        <f t="shared" si="28"/>
        <v>9539.6200000000008</v>
      </c>
      <c r="K298" s="2">
        <v>9177.5399999999991</v>
      </c>
      <c r="L298" s="3">
        <f t="shared" si="29"/>
        <v>362.08000000000175</v>
      </c>
      <c r="M298" s="101">
        <f t="shared" si="30"/>
        <v>3.7955390256635142E-2</v>
      </c>
      <c r="O298" s="2">
        <v>377.01</v>
      </c>
      <c r="P298" s="3">
        <f t="shared" si="33"/>
        <v>-9162.61</v>
      </c>
    </row>
    <row r="299" spans="1:16" x14ac:dyDescent="0.35">
      <c r="A299" s="114">
        <v>73901</v>
      </c>
      <c r="B299" s="2">
        <v>348251.28</v>
      </c>
      <c r="C299" s="99">
        <v>607021.9</v>
      </c>
      <c r="D299" s="2">
        <v>7143.67</v>
      </c>
      <c r="E299" s="2">
        <v>7143.67</v>
      </c>
      <c r="F299" s="2">
        <v>7966.65</v>
      </c>
      <c r="G299" s="2">
        <v>14576.8</v>
      </c>
      <c r="H299" s="2">
        <v>163.41999999999999</v>
      </c>
      <c r="I299" s="2">
        <v>163.41999999999999</v>
      </c>
      <c r="J299" s="100">
        <f t="shared" si="28"/>
        <v>636212.88000000024</v>
      </c>
      <c r="K299" s="2">
        <v>563074.73</v>
      </c>
      <c r="L299" s="3">
        <f t="shared" si="29"/>
        <v>73138.150000000256</v>
      </c>
      <c r="M299" s="101">
        <f t="shared" si="30"/>
        <v>0.11495861259520591</v>
      </c>
      <c r="O299" s="2">
        <v>30187.83</v>
      </c>
      <c r="P299" s="3">
        <f t="shared" si="33"/>
        <v>-606025.05000000028</v>
      </c>
    </row>
    <row r="300" spans="1:16" x14ac:dyDescent="0.35">
      <c r="A300" s="114">
        <v>73902</v>
      </c>
      <c r="B300" s="2">
        <v>51534.29</v>
      </c>
      <c r="C300" s="99">
        <v>84248.9</v>
      </c>
      <c r="D300" s="2">
        <v>1057.1500000000001</v>
      </c>
      <c r="E300" s="2">
        <v>1057.1500000000001</v>
      </c>
      <c r="F300" s="2">
        <v>0</v>
      </c>
      <c r="G300" s="2">
        <v>0</v>
      </c>
      <c r="H300" s="2">
        <v>0</v>
      </c>
      <c r="I300" s="2">
        <v>0</v>
      </c>
      <c r="J300" s="100">
        <f t="shared" si="28"/>
        <v>86363.199999999983</v>
      </c>
      <c r="K300" s="2">
        <v>74549.31</v>
      </c>
      <c r="L300" s="3">
        <f t="shared" si="29"/>
        <v>11813.889999999985</v>
      </c>
      <c r="M300" s="101">
        <f t="shared" si="30"/>
        <v>0.13679310169146103</v>
      </c>
      <c r="O300" s="2">
        <v>10045.83</v>
      </c>
      <c r="P300" s="3">
        <f t="shared" si="33"/>
        <v>-76317.369999999981</v>
      </c>
    </row>
    <row r="301" spans="1:16" x14ac:dyDescent="0.35">
      <c r="A301" s="114">
        <v>73903</v>
      </c>
      <c r="B301" s="2">
        <v>911850.83</v>
      </c>
      <c r="C301" s="99">
        <v>1596619.1</v>
      </c>
      <c r="D301" s="2">
        <v>18704.689999999999</v>
      </c>
      <c r="E301" s="2">
        <v>18704.689999999999</v>
      </c>
      <c r="F301" s="2">
        <v>66217.36</v>
      </c>
      <c r="G301" s="2">
        <v>121160.74</v>
      </c>
      <c r="H301" s="2">
        <v>1358.32</v>
      </c>
      <c r="I301" s="2">
        <v>1358.32</v>
      </c>
      <c r="J301" s="100">
        <f t="shared" si="28"/>
        <v>1757905.86</v>
      </c>
      <c r="K301" s="2">
        <v>1541714.42</v>
      </c>
      <c r="L301" s="3">
        <f t="shared" si="29"/>
        <v>216191.44000000018</v>
      </c>
      <c r="M301" s="101">
        <f t="shared" si="30"/>
        <v>0.12298237631450877</v>
      </c>
      <c r="O301" s="2">
        <v>71832.639999999999</v>
      </c>
      <c r="P301" s="3">
        <f t="shared" si="33"/>
        <v>-1686073.2200000002</v>
      </c>
    </row>
    <row r="302" spans="1:16" x14ac:dyDescent="0.35">
      <c r="A302" s="114">
        <v>73906</v>
      </c>
      <c r="B302" s="2">
        <v>77499.55</v>
      </c>
      <c r="C302" s="99">
        <v>135767.57999999999</v>
      </c>
      <c r="D302" s="2">
        <v>1589.78</v>
      </c>
      <c r="E302" s="2">
        <v>1589.78</v>
      </c>
      <c r="F302" s="2">
        <v>1621.62</v>
      </c>
      <c r="G302" s="2">
        <v>2967.15</v>
      </c>
      <c r="H302" s="2">
        <v>33.270000000000003</v>
      </c>
      <c r="I302" s="2">
        <v>33.270000000000003</v>
      </c>
      <c r="J302" s="100">
        <f t="shared" si="28"/>
        <v>141980.82999999996</v>
      </c>
      <c r="K302" s="2">
        <v>134712.45000000001</v>
      </c>
      <c r="L302" s="3">
        <f t="shared" si="29"/>
        <v>7268.3799999999464</v>
      </c>
      <c r="M302" s="101">
        <f t="shared" si="30"/>
        <v>5.1192685660451126E-2</v>
      </c>
      <c r="O302" s="2">
        <v>6036.68</v>
      </c>
      <c r="P302" s="3">
        <f t="shared" si="33"/>
        <v>-135944.14999999997</v>
      </c>
    </row>
    <row r="303" spans="1:16" x14ac:dyDescent="0.35">
      <c r="A303" s="114">
        <v>73907</v>
      </c>
      <c r="B303" s="2">
        <v>34666.42</v>
      </c>
      <c r="C303" s="99">
        <v>60648.76</v>
      </c>
      <c r="D303" s="2">
        <v>711.13</v>
      </c>
      <c r="E303" s="2">
        <v>711.13</v>
      </c>
      <c r="F303" s="2">
        <v>4631.21</v>
      </c>
      <c r="G303" s="2">
        <v>8473.77</v>
      </c>
      <c r="H303" s="2">
        <v>94.99</v>
      </c>
      <c r="I303" s="2">
        <v>94.99</v>
      </c>
      <c r="J303" s="100">
        <f t="shared" si="28"/>
        <v>70734.77</v>
      </c>
      <c r="K303" s="2">
        <v>53937.48</v>
      </c>
      <c r="L303" s="3">
        <f t="shared" si="29"/>
        <v>16797.29</v>
      </c>
      <c r="M303" s="101">
        <f t="shared" si="30"/>
        <v>0.23746864519387001</v>
      </c>
      <c r="O303" s="2">
        <v>2781.16</v>
      </c>
      <c r="P303" s="3">
        <f t="shared" si="33"/>
        <v>-67953.61</v>
      </c>
    </row>
    <row r="304" spans="1:16" x14ac:dyDescent="0.35">
      <c r="A304" s="114">
        <v>73911</v>
      </c>
      <c r="B304" s="2">
        <v>209538.84</v>
      </c>
      <c r="C304" s="99">
        <v>366203.55</v>
      </c>
      <c r="D304" s="2">
        <v>4298.1899999999996</v>
      </c>
      <c r="E304" s="2">
        <v>4298.1899999999996</v>
      </c>
      <c r="F304" s="2">
        <v>6526.49</v>
      </c>
      <c r="G304" s="2">
        <v>11941.79</v>
      </c>
      <c r="H304" s="2">
        <v>133.88</v>
      </c>
      <c r="I304" s="2">
        <v>133.88</v>
      </c>
      <c r="J304" s="100">
        <f t="shared" si="28"/>
        <v>387009.48</v>
      </c>
      <c r="K304" s="2">
        <v>350683.33999999997</v>
      </c>
      <c r="L304" s="3">
        <f t="shared" si="29"/>
        <v>36326.140000000014</v>
      </c>
      <c r="M304" s="101">
        <f t="shared" si="30"/>
        <v>9.386369553531354E-2</v>
      </c>
      <c r="O304" s="2">
        <v>17198.57</v>
      </c>
      <c r="P304" s="3">
        <f t="shared" si="33"/>
        <v>-369810.91</v>
      </c>
    </row>
    <row r="305" spans="1:16" x14ac:dyDescent="0.35">
      <c r="A305" s="114">
        <v>74002</v>
      </c>
      <c r="B305" s="2">
        <v>0</v>
      </c>
      <c r="C305" s="99">
        <v>-828.16</v>
      </c>
      <c r="D305" s="2">
        <v>0</v>
      </c>
      <c r="E305" s="2">
        <v>0</v>
      </c>
      <c r="F305" s="2">
        <v>1503.27</v>
      </c>
      <c r="G305" s="2">
        <v>2750.51</v>
      </c>
      <c r="H305" s="2">
        <v>30.84</v>
      </c>
      <c r="I305" s="2">
        <v>30.84</v>
      </c>
      <c r="J305" s="100">
        <f t="shared" si="28"/>
        <v>1984.0300000000007</v>
      </c>
      <c r="K305" s="2">
        <v>2424.5699999999988</v>
      </c>
      <c r="L305" s="3">
        <f t="shared" si="29"/>
        <v>-440.53999999999814</v>
      </c>
      <c r="M305" s="101">
        <f t="shared" si="30"/>
        <v>-0.22204301346249705</v>
      </c>
      <c r="O305" s="2">
        <v>828.16</v>
      </c>
      <c r="P305" s="3">
        <f t="shared" si="33"/>
        <v>-1155.8700000000008</v>
      </c>
    </row>
    <row r="306" spans="1:16" x14ac:dyDescent="0.35">
      <c r="A306" s="114">
        <v>74003</v>
      </c>
      <c r="B306" s="2">
        <v>3826014.14</v>
      </c>
      <c r="C306" s="99">
        <v>6597654.6299999999</v>
      </c>
      <c r="D306" s="2">
        <v>78481.53</v>
      </c>
      <c r="E306" s="2">
        <v>78481.53</v>
      </c>
      <c r="F306" s="2">
        <v>587494.71</v>
      </c>
      <c r="G306" s="2">
        <v>1074495.74</v>
      </c>
      <c r="H306" s="2">
        <v>12051.21</v>
      </c>
      <c r="I306" s="2">
        <v>12051.21</v>
      </c>
      <c r="J306" s="100">
        <f t="shared" si="28"/>
        <v>7853215.8500000024</v>
      </c>
      <c r="K306" s="2">
        <v>6980122.9200000018</v>
      </c>
      <c r="L306" s="3">
        <f t="shared" si="29"/>
        <v>873092.93000000063</v>
      </c>
      <c r="M306" s="101">
        <f t="shared" si="30"/>
        <v>0.11117648447164487</v>
      </c>
      <c r="O306" s="2">
        <v>402765.66</v>
      </c>
      <c r="P306" s="3">
        <f t="shared" si="33"/>
        <v>-7450450.1900000023</v>
      </c>
    </row>
    <row r="307" spans="1:16" x14ac:dyDescent="0.35">
      <c r="A307" s="114">
        <v>74005</v>
      </c>
      <c r="B307" s="2">
        <v>4292068.5599999996</v>
      </c>
      <c r="C307" s="99">
        <v>7430991.2199999997</v>
      </c>
      <c r="D307" s="2">
        <v>88042.75</v>
      </c>
      <c r="E307" s="2">
        <v>0</v>
      </c>
      <c r="F307" s="2">
        <v>158932.09</v>
      </c>
      <c r="G307" s="2">
        <v>290804.89</v>
      </c>
      <c r="H307" s="2">
        <v>3260.19</v>
      </c>
      <c r="I307" s="2">
        <v>0</v>
      </c>
      <c r="J307" s="100">
        <f t="shared" si="28"/>
        <v>7813099.0499999998</v>
      </c>
      <c r="K307" s="2">
        <v>7108903.71</v>
      </c>
      <c r="L307" s="3">
        <f t="shared" si="29"/>
        <v>704195.33999999985</v>
      </c>
      <c r="M307" s="101">
        <f t="shared" si="30"/>
        <v>9.013009248871609E-2</v>
      </c>
      <c r="O307" s="2">
        <v>422393.59999999998</v>
      </c>
      <c r="P307" s="3">
        <f t="shared" si="33"/>
        <v>-7390705.4500000002</v>
      </c>
    </row>
    <row r="308" spans="1:16" x14ac:dyDescent="0.35">
      <c r="A308" s="114">
        <v>74009</v>
      </c>
      <c r="B308" s="2">
        <v>0</v>
      </c>
      <c r="C308" s="99">
        <v>0</v>
      </c>
      <c r="D308" s="2">
        <v>0</v>
      </c>
      <c r="E308" s="2">
        <v>0</v>
      </c>
      <c r="F308" s="2">
        <v>636.99</v>
      </c>
      <c r="G308" s="2">
        <v>1165.57</v>
      </c>
      <c r="H308" s="2">
        <v>13.06</v>
      </c>
      <c r="I308" s="2">
        <v>13.06</v>
      </c>
      <c r="J308" s="100">
        <f t="shared" si="28"/>
        <v>1191.6899999999998</v>
      </c>
      <c r="K308" s="2">
        <v>812.53000000000009</v>
      </c>
      <c r="L308" s="3">
        <f t="shared" si="29"/>
        <v>379.15999999999974</v>
      </c>
      <c r="M308" s="101">
        <f t="shared" si="30"/>
        <v>0.31816999387424566</v>
      </c>
      <c r="O308" s="2">
        <v>0</v>
      </c>
      <c r="P308" s="3">
        <f t="shared" si="33"/>
        <v>-1191.6899999999998</v>
      </c>
    </row>
    <row r="309" spans="1:16" x14ac:dyDescent="0.35">
      <c r="A309" s="114">
        <v>74010</v>
      </c>
      <c r="B309" s="2">
        <v>112947</v>
      </c>
      <c r="C309" s="99">
        <v>206664.1</v>
      </c>
      <c r="D309" s="2">
        <v>2316.86</v>
      </c>
      <c r="E309" s="2">
        <v>0</v>
      </c>
      <c r="F309" s="2">
        <v>10717.59</v>
      </c>
      <c r="G309" s="2">
        <v>19610.39</v>
      </c>
      <c r="H309" s="2">
        <v>219.85</v>
      </c>
      <c r="I309" s="2">
        <v>0</v>
      </c>
      <c r="J309" s="100">
        <f t="shared" si="28"/>
        <v>228811.2</v>
      </c>
      <c r="K309" s="2">
        <v>202249.25999999995</v>
      </c>
      <c r="L309" s="3">
        <f t="shared" si="29"/>
        <v>26561.940000000061</v>
      </c>
      <c r="M309" s="101">
        <f t="shared" si="30"/>
        <v>0.11608671253854733</v>
      </c>
      <c r="O309" s="2">
        <v>0</v>
      </c>
      <c r="P309" s="3">
        <f t="shared" si="33"/>
        <v>-228811.2</v>
      </c>
    </row>
    <row r="310" spans="1:16" x14ac:dyDescent="0.35">
      <c r="A310" s="114">
        <v>74013</v>
      </c>
      <c r="B310" s="2">
        <v>123948.7</v>
      </c>
      <c r="C310" s="99">
        <v>213734.32</v>
      </c>
      <c r="D310" s="2">
        <v>2542.4899999999998</v>
      </c>
      <c r="E310" s="2">
        <v>2542.4899999999998</v>
      </c>
      <c r="F310" s="2">
        <v>27396.57</v>
      </c>
      <c r="G310" s="2">
        <v>50128.87</v>
      </c>
      <c r="H310" s="2">
        <v>561.97</v>
      </c>
      <c r="I310" s="2">
        <v>561.97</v>
      </c>
      <c r="J310" s="100">
        <f t="shared" si="28"/>
        <v>270072.10999999993</v>
      </c>
      <c r="K310" s="2">
        <v>238694.26999999993</v>
      </c>
      <c r="L310" s="3">
        <f t="shared" si="29"/>
        <v>31377.839999999997</v>
      </c>
      <c r="M310" s="101">
        <f t="shared" si="30"/>
        <v>0.11618319270360795</v>
      </c>
      <c r="O310" s="2">
        <v>13059.76</v>
      </c>
      <c r="P310" s="3">
        <f t="shared" si="33"/>
        <v>-257012.34999999992</v>
      </c>
    </row>
    <row r="311" spans="1:16" x14ac:dyDescent="0.35">
      <c r="A311" s="114">
        <v>74018</v>
      </c>
      <c r="B311" s="2">
        <v>0</v>
      </c>
      <c r="C311" s="99">
        <v>0</v>
      </c>
      <c r="D311" s="2">
        <v>0</v>
      </c>
      <c r="E311" s="2">
        <v>0</v>
      </c>
      <c r="F311" s="2">
        <v>792.17</v>
      </c>
      <c r="G311" s="2">
        <v>1449.52</v>
      </c>
      <c r="H311" s="2">
        <v>16.25</v>
      </c>
      <c r="I311" s="2">
        <v>16.25</v>
      </c>
      <c r="J311" s="100">
        <f t="shared" si="28"/>
        <v>1482.02</v>
      </c>
      <c r="K311" s="2">
        <v>0</v>
      </c>
      <c r="L311" s="3">
        <f t="shared" si="29"/>
        <v>1482.02</v>
      </c>
      <c r="M311" s="101">
        <f t="shared" si="30"/>
        <v>1</v>
      </c>
      <c r="O311" s="2">
        <v>0</v>
      </c>
      <c r="P311" s="3">
        <f t="shared" si="33"/>
        <v>-1482.02</v>
      </c>
    </row>
    <row r="312" spans="1:16" x14ac:dyDescent="0.35">
      <c r="A312" s="114">
        <v>74101</v>
      </c>
      <c r="B312" s="2">
        <v>35689.83</v>
      </c>
      <c r="C312" s="99">
        <v>61958.65</v>
      </c>
      <c r="D312" s="2">
        <v>732.26</v>
      </c>
      <c r="E312" s="2">
        <v>732.26</v>
      </c>
      <c r="F312" s="2">
        <v>0</v>
      </c>
      <c r="G312" s="2">
        <v>0</v>
      </c>
      <c r="H312" s="2">
        <v>0</v>
      </c>
      <c r="I312" s="2">
        <v>0</v>
      </c>
      <c r="J312" s="100">
        <f t="shared" si="28"/>
        <v>63423.170000000006</v>
      </c>
      <c r="K312" s="2">
        <v>54715.03</v>
      </c>
      <c r="L312" s="3">
        <f t="shared" si="29"/>
        <v>8708.1400000000067</v>
      </c>
      <c r="M312" s="101">
        <f t="shared" si="30"/>
        <v>0.1373021878282023</v>
      </c>
      <c r="O312" s="2">
        <v>3359.34</v>
      </c>
      <c r="P312" s="3">
        <f t="shared" si="33"/>
        <v>-60063.83</v>
      </c>
    </row>
    <row r="313" spans="1:16" x14ac:dyDescent="0.35">
      <c r="A313" s="114">
        <v>74102</v>
      </c>
      <c r="B313" s="2">
        <v>167679.94</v>
      </c>
      <c r="C313" s="99">
        <v>289117.57</v>
      </c>
      <c r="D313" s="2">
        <v>3439.58</v>
      </c>
      <c r="E313" s="2">
        <v>3439.58</v>
      </c>
      <c r="F313" s="2">
        <v>26312.49</v>
      </c>
      <c r="G313" s="2">
        <v>48144.41</v>
      </c>
      <c r="H313" s="2">
        <v>539.74</v>
      </c>
      <c r="I313" s="2">
        <v>539.74</v>
      </c>
      <c r="J313" s="100">
        <f t="shared" si="28"/>
        <v>345220.62</v>
      </c>
      <c r="K313" s="2">
        <v>326653.34999999992</v>
      </c>
      <c r="L313" s="3">
        <f t="shared" si="29"/>
        <v>18567.270000000077</v>
      </c>
      <c r="M313" s="101">
        <f t="shared" si="30"/>
        <v>5.3783780354719472E-2</v>
      </c>
      <c r="O313" s="2">
        <v>17693.46</v>
      </c>
      <c r="P313" s="3">
        <f t="shared" si="33"/>
        <v>-327527.15999999997</v>
      </c>
    </row>
    <row r="314" spans="1:16" x14ac:dyDescent="0.35">
      <c r="A314" s="114">
        <v>74106</v>
      </c>
      <c r="B314" s="2">
        <v>4687.3500000000004</v>
      </c>
      <c r="C314" s="99">
        <v>8265.61</v>
      </c>
      <c r="D314" s="2">
        <v>0</v>
      </c>
      <c r="E314" s="2">
        <v>96.14</v>
      </c>
      <c r="F314" s="2">
        <v>679.99</v>
      </c>
      <c r="G314" s="2">
        <v>1244.1600000000001</v>
      </c>
      <c r="H314" s="2">
        <v>0</v>
      </c>
      <c r="I314" s="2">
        <v>13.95</v>
      </c>
      <c r="J314" s="100">
        <f t="shared" si="28"/>
        <v>9619.86</v>
      </c>
      <c r="K314" s="2">
        <v>8811.2099999999991</v>
      </c>
      <c r="L314" s="3">
        <f t="shared" si="29"/>
        <v>808.65000000000146</v>
      </c>
      <c r="M314" s="101">
        <f t="shared" si="30"/>
        <v>8.4060474892566156E-2</v>
      </c>
      <c r="O314" s="2">
        <v>310.88</v>
      </c>
      <c r="P314" s="3">
        <f t="shared" si="33"/>
        <v>-9308.9800000000014</v>
      </c>
    </row>
    <row r="315" spans="1:16" x14ac:dyDescent="0.35">
      <c r="A315" s="115">
        <v>74201</v>
      </c>
      <c r="B315" s="2">
        <v>0</v>
      </c>
      <c r="C315" s="99">
        <v>0</v>
      </c>
      <c r="D315" s="2">
        <v>0</v>
      </c>
      <c r="E315" s="2">
        <v>0</v>
      </c>
      <c r="F315" s="2">
        <v>0</v>
      </c>
      <c r="G315" s="2">
        <v>0</v>
      </c>
      <c r="H315" s="2">
        <v>0</v>
      </c>
      <c r="I315" s="2">
        <v>0</v>
      </c>
      <c r="J315" s="100">
        <f t="shared" si="28"/>
        <v>0</v>
      </c>
      <c r="K315" s="2">
        <v>1896.4</v>
      </c>
      <c r="L315" s="3">
        <f t="shared" si="29"/>
        <v>-1896.4</v>
      </c>
      <c r="M315" s="101">
        <f t="shared" si="30"/>
        <v>1</v>
      </c>
      <c r="O315" s="2">
        <v>0</v>
      </c>
      <c r="P315" t="s">
        <v>114</v>
      </c>
    </row>
    <row r="316" spans="1:16" x14ac:dyDescent="0.35">
      <c r="A316" s="114">
        <v>74203</v>
      </c>
      <c r="B316" s="2">
        <v>2379152.19</v>
      </c>
      <c r="C316" s="99">
        <v>4093761.59</v>
      </c>
      <c r="D316" s="2">
        <v>48803.28</v>
      </c>
      <c r="E316" s="2">
        <v>48803.28</v>
      </c>
      <c r="F316" s="2">
        <v>508357.46</v>
      </c>
      <c r="G316" s="2">
        <v>930164.78</v>
      </c>
      <c r="H316" s="2">
        <v>10427.9</v>
      </c>
      <c r="I316" s="2">
        <v>10427.9</v>
      </c>
      <c r="J316" s="100">
        <f t="shared" si="28"/>
        <v>5142388.7300000004</v>
      </c>
      <c r="K316" s="2">
        <v>4562924.2700000005</v>
      </c>
      <c r="L316" s="3">
        <f t="shared" si="29"/>
        <v>579464.46</v>
      </c>
      <c r="M316" s="101">
        <f t="shared" si="30"/>
        <v>0.11268390828166737</v>
      </c>
      <c r="O316" s="2">
        <v>259474.68</v>
      </c>
      <c r="P316" s="3">
        <f t="shared" ref="P316:P330" si="34">O316-J316</f>
        <v>-4882914.0500000007</v>
      </c>
    </row>
    <row r="317" spans="1:16" x14ac:dyDescent="0.35">
      <c r="A317" s="114">
        <v>74204</v>
      </c>
      <c r="B317" s="2">
        <v>0</v>
      </c>
      <c r="C317" s="99">
        <v>0</v>
      </c>
      <c r="D317" s="2">
        <v>0</v>
      </c>
      <c r="E317" s="2">
        <v>0</v>
      </c>
      <c r="F317" s="2">
        <v>62056.66</v>
      </c>
      <c r="G317" s="2">
        <v>113547.64</v>
      </c>
      <c r="H317" s="2">
        <v>0</v>
      </c>
      <c r="I317" s="2">
        <v>0</v>
      </c>
      <c r="J317" s="100">
        <f t="shared" si="28"/>
        <v>113547.63999999998</v>
      </c>
      <c r="K317" s="2">
        <v>129092.03000000001</v>
      </c>
      <c r="L317" s="3">
        <f t="shared" si="29"/>
        <v>-15544.390000000029</v>
      </c>
      <c r="M317" s="101">
        <f t="shared" si="30"/>
        <v>-0.13689751720071003</v>
      </c>
      <c r="O317" s="2">
        <v>0</v>
      </c>
      <c r="P317" s="3">
        <f t="shared" si="34"/>
        <v>-113547.63999999998</v>
      </c>
    </row>
    <row r="318" spans="1:16" x14ac:dyDescent="0.35">
      <c r="A318" s="114">
        <v>74208</v>
      </c>
      <c r="B318" s="2">
        <v>0</v>
      </c>
      <c r="C318" s="99">
        <v>-839.82</v>
      </c>
      <c r="D318" s="2">
        <v>0</v>
      </c>
      <c r="E318" s="2">
        <v>0</v>
      </c>
      <c r="F318" s="2">
        <v>9611.7800000000007</v>
      </c>
      <c r="G318" s="2">
        <v>17587.07</v>
      </c>
      <c r="H318" s="2">
        <v>197.15</v>
      </c>
      <c r="I318" s="2">
        <v>197.15</v>
      </c>
      <c r="J318" s="100">
        <f t="shared" si="28"/>
        <v>17141.550000000003</v>
      </c>
      <c r="K318" s="2">
        <v>15267.15</v>
      </c>
      <c r="L318" s="3">
        <f t="shared" si="29"/>
        <v>1874.4000000000033</v>
      </c>
      <c r="M318" s="101">
        <f t="shared" si="30"/>
        <v>0.10934833781075824</v>
      </c>
      <c r="O318" s="2">
        <v>839.82</v>
      </c>
      <c r="P318" s="3">
        <f t="shared" si="34"/>
        <v>-16301.730000000003</v>
      </c>
    </row>
    <row r="319" spans="1:16" x14ac:dyDescent="0.35">
      <c r="A319" s="114">
        <v>74213</v>
      </c>
      <c r="B319" s="2">
        <v>45528.47</v>
      </c>
      <c r="C319" s="99">
        <v>78197.19</v>
      </c>
      <c r="D319" s="2">
        <v>933.9</v>
      </c>
      <c r="E319" s="2">
        <v>933.9</v>
      </c>
      <c r="F319" s="2">
        <v>0</v>
      </c>
      <c r="G319" s="2">
        <v>0</v>
      </c>
      <c r="H319" s="2">
        <v>0</v>
      </c>
      <c r="I319" s="2">
        <v>0</v>
      </c>
      <c r="J319" s="100">
        <f t="shared" si="28"/>
        <v>80064.989999999991</v>
      </c>
      <c r="K319" s="2">
        <v>73906.33</v>
      </c>
      <c r="L319" s="3">
        <f t="shared" si="29"/>
        <v>6158.6599999999889</v>
      </c>
      <c r="M319" s="101">
        <f t="shared" si="30"/>
        <v>7.6920761496379247E-2</v>
      </c>
      <c r="O319" s="2">
        <v>5107.12</v>
      </c>
      <c r="P319" s="3">
        <f t="shared" si="34"/>
        <v>-74957.87</v>
      </c>
    </row>
    <row r="320" spans="1:16" x14ac:dyDescent="0.35">
      <c r="A320" s="114">
        <v>74216</v>
      </c>
      <c r="B320" s="2">
        <v>57930.76</v>
      </c>
      <c r="C320" s="99">
        <v>101575.36</v>
      </c>
      <c r="D320" s="2">
        <v>1188.29</v>
      </c>
      <c r="E320" s="2">
        <v>1188.29</v>
      </c>
      <c r="F320" s="2">
        <v>0</v>
      </c>
      <c r="G320" s="2">
        <v>0</v>
      </c>
      <c r="H320" s="2">
        <v>0</v>
      </c>
      <c r="I320" s="2">
        <v>0</v>
      </c>
      <c r="J320" s="100">
        <f t="shared" si="28"/>
        <v>103951.93999999999</v>
      </c>
      <c r="K320" s="2">
        <v>86212.41</v>
      </c>
      <c r="L320" s="3">
        <f t="shared" si="29"/>
        <v>17739.529999999984</v>
      </c>
      <c r="M320" s="101">
        <f t="shared" si="30"/>
        <v>0.17065126442084666</v>
      </c>
      <c r="O320" s="2">
        <v>4422.93</v>
      </c>
      <c r="P320" s="3">
        <f t="shared" si="34"/>
        <v>-99529.00999999998</v>
      </c>
    </row>
    <row r="321" spans="1:16" x14ac:dyDescent="0.35">
      <c r="A321" s="114">
        <v>74217</v>
      </c>
      <c r="B321" s="2">
        <v>28802.35</v>
      </c>
      <c r="C321" s="99">
        <v>50427.88</v>
      </c>
      <c r="D321" s="2">
        <v>590.83000000000004</v>
      </c>
      <c r="E321" s="2">
        <v>590.83000000000004</v>
      </c>
      <c r="F321" s="2">
        <v>0</v>
      </c>
      <c r="G321" s="2">
        <v>0</v>
      </c>
      <c r="H321" s="2">
        <v>0</v>
      </c>
      <c r="I321" s="2">
        <v>0</v>
      </c>
      <c r="J321" s="100">
        <f t="shared" si="28"/>
        <v>51609.54</v>
      </c>
      <c r="K321" s="2">
        <v>43459.729999999996</v>
      </c>
      <c r="L321" s="3">
        <f t="shared" si="29"/>
        <v>8149.8100000000049</v>
      </c>
      <c r="M321" s="101">
        <f t="shared" si="30"/>
        <v>0.15791285874665817</v>
      </c>
      <c r="O321" s="2">
        <v>2272.64</v>
      </c>
      <c r="P321" s="3">
        <f t="shared" si="34"/>
        <v>-49336.9</v>
      </c>
    </row>
    <row r="322" spans="1:16" x14ac:dyDescent="0.35">
      <c r="A322" s="114">
        <v>74218</v>
      </c>
      <c r="B322" s="2">
        <v>19583.96</v>
      </c>
      <c r="C322" s="99">
        <v>33804.85</v>
      </c>
      <c r="D322" s="2">
        <v>401.74</v>
      </c>
      <c r="E322" s="2">
        <v>401.74</v>
      </c>
      <c r="F322" s="2">
        <v>3937.5</v>
      </c>
      <c r="G322" s="2">
        <v>7204.57</v>
      </c>
      <c r="H322" s="2">
        <v>80.77</v>
      </c>
      <c r="I322" s="2">
        <v>80.77</v>
      </c>
      <c r="J322" s="100">
        <f t="shared" si="28"/>
        <v>41974.439999999988</v>
      </c>
      <c r="K322" s="2">
        <v>30604.029999999992</v>
      </c>
      <c r="L322" s="3">
        <f t="shared" si="29"/>
        <v>11370.409999999996</v>
      </c>
      <c r="M322" s="101">
        <f t="shared" si="30"/>
        <v>0.27088890286564871</v>
      </c>
      <c r="O322" s="2">
        <v>2028.44</v>
      </c>
      <c r="P322" s="3">
        <f t="shared" si="34"/>
        <v>-39945.999999999985</v>
      </c>
    </row>
    <row r="323" spans="1:16" x14ac:dyDescent="0.35">
      <c r="A323" s="114">
        <v>74219</v>
      </c>
      <c r="B323" s="2">
        <v>0</v>
      </c>
      <c r="C323" s="99">
        <v>0</v>
      </c>
      <c r="D323" s="2">
        <v>0</v>
      </c>
      <c r="E323" s="2">
        <v>0</v>
      </c>
      <c r="F323" s="2">
        <v>585.12</v>
      </c>
      <c r="G323" s="2">
        <v>1070.4000000000001</v>
      </c>
      <c r="H323" s="2">
        <v>12</v>
      </c>
      <c r="I323" s="2">
        <v>12</v>
      </c>
      <c r="J323" s="100">
        <f t="shared" ref="J323:J386" si="35">SUM(C323:I323)-F323</f>
        <v>1094.4000000000001</v>
      </c>
      <c r="K323" s="2">
        <v>1034.4000000000001</v>
      </c>
      <c r="L323" s="3">
        <f t="shared" ref="L323:L386" si="36">J323-K323</f>
        <v>60</v>
      </c>
      <c r="M323" s="101">
        <f t="shared" si="30"/>
        <v>5.4824561403508769E-2</v>
      </c>
      <c r="O323" s="2">
        <v>0</v>
      </c>
      <c r="P323" s="3">
        <f t="shared" si="34"/>
        <v>-1094.4000000000001</v>
      </c>
    </row>
    <row r="324" spans="1:16" x14ac:dyDescent="0.35">
      <c r="A324" s="114">
        <v>74221</v>
      </c>
      <c r="B324" s="2">
        <v>27160.16</v>
      </c>
      <c r="C324" s="99">
        <v>47471.98</v>
      </c>
      <c r="D324" s="2">
        <v>557.15</v>
      </c>
      <c r="E324" s="2">
        <v>557.15</v>
      </c>
      <c r="F324" s="2">
        <v>1556.1</v>
      </c>
      <c r="G324" s="2">
        <v>2847.22</v>
      </c>
      <c r="H324" s="2">
        <v>31.93</v>
      </c>
      <c r="I324" s="2">
        <v>31.93</v>
      </c>
      <c r="J324" s="100">
        <f t="shared" si="35"/>
        <v>51497.360000000008</v>
      </c>
      <c r="K324" s="2">
        <v>46037.099999999991</v>
      </c>
      <c r="L324" s="3">
        <f t="shared" si="36"/>
        <v>5460.2600000000166</v>
      </c>
      <c r="M324" s="101">
        <f t="shared" si="30"/>
        <v>0.10602990133863203</v>
      </c>
      <c r="O324" s="2">
        <v>2224.42</v>
      </c>
      <c r="P324" s="3">
        <f t="shared" si="34"/>
        <v>-49272.94000000001</v>
      </c>
    </row>
    <row r="325" spans="1:16" x14ac:dyDescent="0.35">
      <c r="A325" s="114">
        <v>74222</v>
      </c>
      <c r="B325" s="2">
        <v>48010.26</v>
      </c>
      <c r="C325" s="99">
        <v>84386.8</v>
      </c>
      <c r="D325" s="2">
        <v>0</v>
      </c>
      <c r="E325" s="2">
        <v>0</v>
      </c>
      <c r="F325" s="2">
        <v>0</v>
      </c>
      <c r="G325" s="2">
        <v>0</v>
      </c>
      <c r="H325" s="2">
        <v>0</v>
      </c>
      <c r="I325" s="2">
        <v>0</v>
      </c>
      <c r="J325" s="100">
        <f t="shared" si="35"/>
        <v>84386.8</v>
      </c>
      <c r="K325" s="2">
        <v>73286.14</v>
      </c>
      <c r="L325" s="3">
        <f t="shared" si="36"/>
        <v>11100.660000000003</v>
      </c>
      <c r="M325" s="101">
        <f t="shared" ref="M325:M388" si="37">IF(J325=0,1,L325/J325)</f>
        <v>0.13154498096858755</v>
      </c>
      <c r="O325" s="2">
        <v>3458.97</v>
      </c>
      <c r="P325" s="3">
        <f t="shared" si="34"/>
        <v>-80927.83</v>
      </c>
    </row>
    <row r="326" spans="1:16" x14ac:dyDescent="0.35">
      <c r="A326" s="114">
        <v>74223</v>
      </c>
      <c r="B326" s="2">
        <v>21142.49</v>
      </c>
      <c r="C326" s="99">
        <v>36870.19</v>
      </c>
      <c r="D326" s="2">
        <v>433.69</v>
      </c>
      <c r="E326" s="2">
        <v>433.69</v>
      </c>
      <c r="F326" s="2">
        <v>0</v>
      </c>
      <c r="G326" s="2">
        <v>0</v>
      </c>
      <c r="H326" s="2">
        <v>0</v>
      </c>
      <c r="I326" s="2">
        <v>0</v>
      </c>
      <c r="J326" s="100">
        <f t="shared" si="35"/>
        <v>37737.570000000007</v>
      </c>
      <c r="K326" s="2">
        <v>34006.270000000004</v>
      </c>
      <c r="L326" s="3">
        <f t="shared" si="36"/>
        <v>3731.3000000000029</v>
      </c>
      <c r="M326" s="101">
        <f t="shared" si="37"/>
        <v>9.8874940808324499E-2</v>
      </c>
      <c r="O326" s="2">
        <v>1815.18</v>
      </c>
      <c r="P326" s="3">
        <f t="shared" si="34"/>
        <v>-35922.390000000007</v>
      </c>
    </row>
    <row r="327" spans="1:16" x14ac:dyDescent="0.35">
      <c r="A327" s="114">
        <v>74224</v>
      </c>
      <c r="B327" s="2">
        <v>35282.42</v>
      </c>
      <c r="C327" s="99">
        <v>62601.55</v>
      </c>
      <c r="D327" s="2">
        <v>0</v>
      </c>
      <c r="E327" s="2">
        <v>0</v>
      </c>
      <c r="F327" s="2">
        <v>0</v>
      </c>
      <c r="G327" s="2">
        <v>0</v>
      </c>
      <c r="H327" s="2">
        <v>0</v>
      </c>
      <c r="I327" s="2">
        <v>0</v>
      </c>
      <c r="J327" s="100">
        <f t="shared" si="35"/>
        <v>62601.55</v>
      </c>
      <c r="K327" s="2">
        <v>50513.39</v>
      </c>
      <c r="L327" s="3">
        <f t="shared" si="36"/>
        <v>12088.160000000003</v>
      </c>
      <c r="M327" s="101">
        <f t="shared" si="37"/>
        <v>0.19309681629288736</v>
      </c>
      <c r="O327" s="2">
        <v>1955.98</v>
      </c>
      <c r="P327" s="3">
        <f t="shared" si="34"/>
        <v>-60645.57</v>
      </c>
    </row>
    <row r="328" spans="1:16" x14ac:dyDescent="0.35">
      <c r="A328" s="114">
        <v>74226</v>
      </c>
      <c r="B328" s="2">
        <v>39450.07</v>
      </c>
      <c r="C328" s="99">
        <v>68959.44</v>
      </c>
      <c r="D328" s="2">
        <v>809.27</v>
      </c>
      <c r="E328" s="2">
        <v>0</v>
      </c>
      <c r="F328" s="2">
        <v>0</v>
      </c>
      <c r="G328" s="2">
        <v>0</v>
      </c>
      <c r="H328" s="2">
        <v>0</v>
      </c>
      <c r="I328" s="2">
        <v>0</v>
      </c>
      <c r="J328" s="100">
        <f t="shared" si="35"/>
        <v>69768.710000000006</v>
      </c>
      <c r="K328" s="2">
        <v>63367.149999999994</v>
      </c>
      <c r="L328" s="3">
        <f t="shared" si="36"/>
        <v>6401.5600000000122</v>
      </c>
      <c r="M328" s="101">
        <f t="shared" si="37"/>
        <v>9.1754025550995738E-2</v>
      </c>
      <c r="O328" s="2">
        <v>3223.32</v>
      </c>
      <c r="P328" s="3">
        <f t="shared" si="34"/>
        <v>-66545.39</v>
      </c>
    </row>
    <row r="329" spans="1:16" x14ac:dyDescent="0.35">
      <c r="A329" s="114">
        <v>74228</v>
      </c>
      <c r="B329" s="2">
        <v>160066.04999999999</v>
      </c>
      <c r="C329" s="99">
        <v>292879.53999999998</v>
      </c>
      <c r="D329" s="2">
        <v>3283.44</v>
      </c>
      <c r="E329" s="2">
        <v>0</v>
      </c>
      <c r="F329" s="2">
        <v>0</v>
      </c>
      <c r="G329" s="2">
        <v>0</v>
      </c>
      <c r="H329" s="2">
        <v>0</v>
      </c>
      <c r="I329" s="2">
        <v>0</v>
      </c>
      <c r="J329" s="100">
        <f t="shared" si="35"/>
        <v>296162.98</v>
      </c>
      <c r="K329" s="2">
        <v>0</v>
      </c>
      <c r="L329" s="3">
        <f t="shared" si="36"/>
        <v>296162.98</v>
      </c>
      <c r="M329" s="101">
        <f t="shared" si="37"/>
        <v>1</v>
      </c>
      <c r="O329" s="2">
        <v>0</v>
      </c>
      <c r="P329" s="3">
        <f t="shared" si="34"/>
        <v>-296162.98</v>
      </c>
    </row>
    <row r="330" spans="1:16" x14ac:dyDescent="0.35">
      <c r="A330" s="114">
        <v>74229</v>
      </c>
      <c r="B330" s="2">
        <v>191417.68</v>
      </c>
      <c r="C330" s="99">
        <v>330913.15999999997</v>
      </c>
      <c r="D330" s="2">
        <v>3926.33</v>
      </c>
      <c r="E330" s="2">
        <v>3926.33</v>
      </c>
      <c r="F330" s="2">
        <v>58416.58</v>
      </c>
      <c r="G330" s="2">
        <v>103875.2</v>
      </c>
      <c r="H330" s="2">
        <v>1198.19</v>
      </c>
      <c r="I330" s="2">
        <v>1198.19</v>
      </c>
      <c r="J330" s="100">
        <f t="shared" si="35"/>
        <v>445037.4</v>
      </c>
      <c r="K330" s="2">
        <v>786.17</v>
      </c>
      <c r="L330" s="3">
        <f t="shared" si="36"/>
        <v>444251.23000000004</v>
      </c>
      <c r="M330" s="101">
        <f t="shared" si="37"/>
        <v>0.998233474310249</v>
      </c>
      <c r="O330" s="2">
        <v>9914.57</v>
      </c>
      <c r="P330" s="3">
        <f t="shared" si="34"/>
        <v>-435122.83</v>
      </c>
    </row>
    <row r="331" spans="1:16" x14ac:dyDescent="0.35">
      <c r="A331" s="115">
        <v>74230</v>
      </c>
      <c r="B331" s="2">
        <v>856772.26</v>
      </c>
      <c r="C331" s="99">
        <v>1475417.24</v>
      </c>
      <c r="D331" s="2">
        <v>17574.759999999998</v>
      </c>
      <c r="E331" s="2">
        <v>17574.759999999998</v>
      </c>
      <c r="F331" s="2">
        <v>124740.03</v>
      </c>
      <c r="G331" s="2">
        <v>228241.66</v>
      </c>
      <c r="H331" s="2">
        <v>2558.7800000000002</v>
      </c>
      <c r="I331" s="2">
        <v>2558.7800000000002</v>
      </c>
      <c r="J331" s="100">
        <f t="shared" si="35"/>
        <v>1743925.98</v>
      </c>
      <c r="K331" s="2">
        <v>1959576.9300000004</v>
      </c>
      <c r="L331" s="3">
        <f t="shared" si="36"/>
        <v>-215650.95000000042</v>
      </c>
      <c r="M331" s="101">
        <f t="shared" si="37"/>
        <v>-0.12365831604848299</v>
      </c>
      <c r="O331" s="2">
        <v>92258.240000000005</v>
      </c>
      <c r="P331" t="s">
        <v>105</v>
      </c>
    </row>
    <row r="332" spans="1:16" x14ac:dyDescent="0.35">
      <c r="A332" s="114">
        <v>74231</v>
      </c>
      <c r="B332" s="2">
        <v>26569.79</v>
      </c>
      <c r="C332" s="99">
        <v>48615.35</v>
      </c>
      <c r="D332" s="2">
        <v>545.03</v>
      </c>
      <c r="E332" s="2">
        <v>545.03</v>
      </c>
      <c r="F332" s="2">
        <v>0</v>
      </c>
      <c r="G332" s="2">
        <v>0</v>
      </c>
      <c r="H332" s="2">
        <v>0</v>
      </c>
      <c r="I332" s="2">
        <v>0</v>
      </c>
      <c r="J332" s="100">
        <f t="shared" si="35"/>
        <v>49705.409999999996</v>
      </c>
      <c r="K332" s="2">
        <v>46693.219999999994</v>
      </c>
      <c r="L332" s="3">
        <f t="shared" si="36"/>
        <v>3012.1900000000023</v>
      </c>
      <c r="M332" s="101">
        <f t="shared" si="37"/>
        <v>6.0600848076698341E-2</v>
      </c>
      <c r="O332" s="2">
        <v>0</v>
      </c>
      <c r="P332" s="3">
        <f t="shared" ref="P332:P345" si="38">O332-J332</f>
        <v>-49705.409999999996</v>
      </c>
    </row>
    <row r="333" spans="1:16" x14ac:dyDescent="0.35">
      <c r="A333" s="114">
        <v>74234</v>
      </c>
      <c r="B333" s="2">
        <v>25684.33</v>
      </c>
      <c r="C333" s="99">
        <v>46995.82</v>
      </c>
      <c r="D333" s="2">
        <v>0</v>
      </c>
      <c r="E333" s="2">
        <v>0</v>
      </c>
      <c r="F333" s="2">
        <v>0</v>
      </c>
      <c r="G333" s="2">
        <v>0</v>
      </c>
      <c r="H333" s="2">
        <v>0</v>
      </c>
      <c r="I333" s="2">
        <v>0</v>
      </c>
      <c r="J333" s="100">
        <f t="shared" si="35"/>
        <v>46995.82</v>
      </c>
      <c r="K333" s="2">
        <v>46955.27</v>
      </c>
      <c r="L333" s="3">
        <f t="shared" si="36"/>
        <v>40.55000000000291</v>
      </c>
      <c r="M333" s="101">
        <f t="shared" si="37"/>
        <v>8.628426953716929E-4</v>
      </c>
      <c r="O333" s="2">
        <v>0</v>
      </c>
      <c r="P333" s="3">
        <f t="shared" si="38"/>
        <v>-46995.82</v>
      </c>
    </row>
    <row r="334" spans="1:16" x14ac:dyDescent="0.35">
      <c r="A334" s="114">
        <v>74239</v>
      </c>
      <c r="B334" s="2">
        <v>4573.3999999999996</v>
      </c>
      <c r="C334" s="99">
        <v>8367.9599999999991</v>
      </c>
      <c r="D334" s="2">
        <v>0</v>
      </c>
      <c r="E334" s="2">
        <v>0</v>
      </c>
      <c r="F334" s="2">
        <v>0</v>
      </c>
      <c r="G334" s="2">
        <v>0</v>
      </c>
      <c r="H334" s="2">
        <v>0</v>
      </c>
      <c r="I334" s="2">
        <v>0</v>
      </c>
      <c r="J334" s="100">
        <f t="shared" si="35"/>
        <v>8367.9599999999991</v>
      </c>
      <c r="K334" s="2">
        <v>7158.35</v>
      </c>
      <c r="L334" s="3">
        <f t="shared" si="36"/>
        <v>1209.6099999999988</v>
      </c>
      <c r="M334" s="101">
        <f t="shared" si="37"/>
        <v>0.14455255522253918</v>
      </c>
      <c r="O334" s="2">
        <v>0</v>
      </c>
      <c r="P334" s="3">
        <f t="shared" si="38"/>
        <v>-8367.9599999999991</v>
      </c>
    </row>
    <row r="335" spans="1:16" x14ac:dyDescent="0.35">
      <c r="A335" s="114">
        <v>74301</v>
      </c>
      <c r="B335" s="2">
        <v>819294.5</v>
      </c>
      <c r="C335" s="99">
        <v>1411334.68</v>
      </c>
      <c r="D335" s="2">
        <v>16806.22</v>
      </c>
      <c r="E335" s="2">
        <v>16806.22</v>
      </c>
      <c r="F335" s="2">
        <v>151394.68</v>
      </c>
      <c r="G335" s="2">
        <v>277013.25</v>
      </c>
      <c r="H335" s="2">
        <v>3105.5</v>
      </c>
      <c r="I335" s="2">
        <v>3105.5</v>
      </c>
      <c r="J335" s="100">
        <f t="shared" si="35"/>
        <v>1728171.3699999999</v>
      </c>
      <c r="K335" s="2">
        <v>1558620.28</v>
      </c>
      <c r="L335" s="3">
        <f t="shared" si="36"/>
        <v>169551.08999999985</v>
      </c>
      <c r="M335" s="101">
        <f t="shared" si="37"/>
        <v>9.8110113929268411E-2</v>
      </c>
      <c r="O335" s="2">
        <v>87767.95</v>
      </c>
      <c r="P335" s="3">
        <f t="shared" si="38"/>
        <v>-1640403.42</v>
      </c>
    </row>
    <row r="336" spans="1:16" x14ac:dyDescent="0.35">
      <c r="A336" s="114">
        <v>74302</v>
      </c>
      <c r="B336" s="2">
        <v>769267.94</v>
      </c>
      <c r="C336" s="99">
        <v>1319397.8600000001</v>
      </c>
      <c r="D336" s="2">
        <v>15779.74</v>
      </c>
      <c r="E336" s="2">
        <v>15779.74</v>
      </c>
      <c r="F336" s="2">
        <v>81178.05</v>
      </c>
      <c r="G336" s="2">
        <v>148534.94</v>
      </c>
      <c r="H336" s="2">
        <v>1665.19</v>
      </c>
      <c r="I336" s="2">
        <v>1665.19</v>
      </c>
      <c r="J336" s="100">
        <f t="shared" si="35"/>
        <v>1502822.66</v>
      </c>
      <c r="K336" s="2">
        <v>1354781.4699999997</v>
      </c>
      <c r="L336" s="3">
        <f t="shared" si="36"/>
        <v>148041.19000000018</v>
      </c>
      <c r="M336" s="101">
        <f t="shared" si="37"/>
        <v>9.8508755517434224E-2</v>
      </c>
      <c r="O336" s="2">
        <v>88164.25</v>
      </c>
      <c r="P336" s="3">
        <f t="shared" si="38"/>
        <v>-1414658.41</v>
      </c>
    </row>
    <row r="337" spans="1:16" x14ac:dyDescent="0.35">
      <c r="A337" s="114">
        <v>74311</v>
      </c>
      <c r="B337" s="2">
        <v>0</v>
      </c>
      <c r="C337" s="99">
        <v>-236.36</v>
      </c>
      <c r="D337" s="2">
        <v>0</v>
      </c>
      <c r="E337" s="2">
        <v>0</v>
      </c>
      <c r="F337" s="2">
        <v>3961.53</v>
      </c>
      <c r="G337" s="2">
        <v>7248.51</v>
      </c>
      <c r="H337" s="2">
        <v>81.260000000000005</v>
      </c>
      <c r="I337" s="2">
        <v>81.260000000000005</v>
      </c>
      <c r="J337" s="100">
        <f t="shared" si="35"/>
        <v>7174.67</v>
      </c>
      <c r="K337" s="2">
        <v>7473.5700000000006</v>
      </c>
      <c r="L337" s="3">
        <f t="shared" si="36"/>
        <v>-298.90000000000055</v>
      </c>
      <c r="M337" s="101">
        <f t="shared" si="37"/>
        <v>-4.1660452675872275E-2</v>
      </c>
      <c r="O337" s="2">
        <v>236.36</v>
      </c>
      <c r="P337" s="3">
        <f t="shared" si="38"/>
        <v>-6938.31</v>
      </c>
    </row>
    <row r="338" spans="1:16" x14ac:dyDescent="0.35">
      <c r="A338" s="114">
        <v>74401</v>
      </c>
      <c r="B338" s="2">
        <v>251559.74</v>
      </c>
      <c r="C338" s="99">
        <v>433366.77</v>
      </c>
      <c r="D338" s="2">
        <v>5160.26</v>
      </c>
      <c r="E338" s="2">
        <v>5160.26</v>
      </c>
      <c r="F338" s="2">
        <v>56150.25</v>
      </c>
      <c r="G338" s="2">
        <v>102740.92</v>
      </c>
      <c r="H338" s="2">
        <v>1151.8</v>
      </c>
      <c r="I338" s="2">
        <v>1151.8</v>
      </c>
      <c r="J338" s="100">
        <f t="shared" si="35"/>
        <v>548731.81000000017</v>
      </c>
      <c r="K338" s="2">
        <v>477741.97000000009</v>
      </c>
      <c r="L338" s="3">
        <f t="shared" si="36"/>
        <v>70989.840000000084</v>
      </c>
      <c r="M338" s="101">
        <f t="shared" si="37"/>
        <v>0.12937073941457861</v>
      </c>
      <c r="O338" s="2">
        <v>26922.07</v>
      </c>
      <c r="P338" s="3">
        <f t="shared" si="38"/>
        <v>-521809.74000000017</v>
      </c>
    </row>
    <row r="339" spans="1:16" x14ac:dyDescent="0.35">
      <c r="A339" s="114">
        <v>74402</v>
      </c>
      <c r="B339" s="2">
        <v>176044.42</v>
      </c>
      <c r="C339" s="99">
        <v>302976.78999999998</v>
      </c>
      <c r="D339" s="2">
        <v>3611.13</v>
      </c>
      <c r="E339" s="2">
        <v>3611.13</v>
      </c>
      <c r="F339" s="2">
        <v>12938.41</v>
      </c>
      <c r="G339" s="2">
        <v>23674.07</v>
      </c>
      <c r="H339" s="2">
        <v>265.39999999999998</v>
      </c>
      <c r="I339" s="2">
        <v>265.39999999999998</v>
      </c>
      <c r="J339" s="100">
        <f t="shared" si="35"/>
        <v>334403.92000000004</v>
      </c>
      <c r="K339" s="2">
        <v>292767.22000000003</v>
      </c>
      <c r="L339" s="3">
        <f t="shared" si="36"/>
        <v>41636.700000000012</v>
      </c>
      <c r="M339" s="101">
        <f t="shared" si="37"/>
        <v>0.12451020311005925</v>
      </c>
      <c r="O339" s="2">
        <v>19139.66</v>
      </c>
      <c r="P339" s="3">
        <f t="shared" si="38"/>
        <v>-315264.26000000007</v>
      </c>
    </row>
    <row r="340" spans="1:16" x14ac:dyDescent="0.35">
      <c r="A340" s="114">
        <v>74406</v>
      </c>
      <c r="B340" s="2">
        <v>9087.7199999999993</v>
      </c>
      <c r="C340" s="99">
        <v>15724.42</v>
      </c>
      <c r="D340" s="2">
        <v>186.39</v>
      </c>
      <c r="E340" s="2">
        <v>186.39</v>
      </c>
      <c r="F340" s="2">
        <v>0</v>
      </c>
      <c r="G340" s="2">
        <v>0</v>
      </c>
      <c r="H340" s="2">
        <v>0</v>
      </c>
      <c r="I340" s="2">
        <v>0</v>
      </c>
      <c r="J340" s="100">
        <f t="shared" si="35"/>
        <v>16097.199999999999</v>
      </c>
      <c r="K340" s="2">
        <v>17638.380000000005</v>
      </c>
      <c r="L340" s="3">
        <f t="shared" si="36"/>
        <v>-1541.1800000000057</v>
      </c>
      <c r="M340" s="101">
        <f t="shared" si="37"/>
        <v>-9.5742116641403835E-2</v>
      </c>
      <c r="O340" s="2">
        <v>902.94</v>
      </c>
      <c r="P340" s="3">
        <f t="shared" si="38"/>
        <v>-15194.259999999998</v>
      </c>
    </row>
    <row r="341" spans="1:16" x14ac:dyDescent="0.35">
      <c r="A341" s="114">
        <v>74407</v>
      </c>
      <c r="B341" s="2">
        <v>0</v>
      </c>
      <c r="C341" s="99">
        <v>0</v>
      </c>
      <c r="D341" s="2">
        <v>0</v>
      </c>
      <c r="E341" s="2">
        <v>0</v>
      </c>
      <c r="F341" s="2">
        <v>33.93</v>
      </c>
      <c r="G341" s="2">
        <v>62.08</v>
      </c>
      <c r="H341" s="2">
        <v>0.7</v>
      </c>
      <c r="I341" s="2">
        <v>0.7</v>
      </c>
      <c r="J341" s="100">
        <f t="shared" si="35"/>
        <v>63.48</v>
      </c>
      <c r="K341" s="2">
        <v>0</v>
      </c>
      <c r="L341" s="3">
        <f t="shared" si="36"/>
        <v>63.48</v>
      </c>
      <c r="M341" s="101">
        <f t="shared" si="37"/>
        <v>1</v>
      </c>
      <c r="O341" s="2">
        <v>0</v>
      </c>
      <c r="P341" s="3">
        <f t="shared" si="38"/>
        <v>-63.48</v>
      </c>
    </row>
    <row r="342" spans="1:16" x14ac:dyDescent="0.35">
      <c r="A342" s="114">
        <v>74408</v>
      </c>
      <c r="B342" s="2">
        <v>0</v>
      </c>
      <c r="C342" s="99">
        <v>0</v>
      </c>
      <c r="D342" s="2">
        <v>0</v>
      </c>
      <c r="E342" s="2">
        <v>0</v>
      </c>
      <c r="F342" s="2">
        <v>11833.79</v>
      </c>
      <c r="G342" s="2">
        <v>21652.48</v>
      </c>
      <c r="H342" s="2">
        <v>242.74</v>
      </c>
      <c r="I342" s="2">
        <v>242.74</v>
      </c>
      <c r="J342" s="100">
        <f t="shared" si="35"/>
        <v>22137.96</v>
      </c>
      <c r="K342" s="2">
        <v>16082.760000000002</v>
      </c>
      <c r="L342" s="3">
        <f t="shared" si="36"/>
        <v>6055.1999999999971</v>
      </c>
      <c r="M342" s="101">
        <f t="shared" si="37"/>
        <v>0.27352113744897893</v>
      </c>
      <c r="O342" s="2">
        <v>0</v>
      </c>
      <c r="P342" s="3">
        <f t="shared" si="38"/>
        <v>-22137.96</v>
      </c>
    </row>
    <row r="343" spans="1:16" x14ac:dyDescent="0.35">
      <c r="A343" s="114">
        <v>74413</v>
      </c>
      <c r="B343" s="2">
        <v>0</v>
      </c>
      <c r="C343" s="99">
        <v>0</v>
      </c>
      <c r="D343" s="2">
        <v>0</v>
      </c>
      <c r="E343" s="2">
        <v>0</v>
      </c>
      <c r="F343" s="2">
        <v>1579.5</v>
      </c>
      <c r="G343" s="2">
        <v>2890.08</v>
      </c>
      <c r="H343" s="2">
        <v>32.4</v>
      </c>
      <c r="I343" s="2">
        <v>32.4</v>
      </c>
      <c r="J343" s="100">
        <f t="shared" si="35"/>
        <v>2954.8799999999992</v>
      </c>
      <c r="K343" s="2">
        <v>2358.42</v>
      </c>
      <c r="L343" s="3">
        <f t="shared" si="36"/>
        <v>596.45999999999913</v>
      </c>
      <c r="M343" s="101">
        <f t="shared" si="37"/>
        <v>0.20185591293047409</v>
      </c>
      <c r="O343" s="2">
        <v>0</v>
      </c>
      <c r="P343" s="3">
        <f t="shared" si="38"/>
        <v>-2954.8799999999992</v>
      </c>
    </row>
    <row r="344" spans="1:16" x14ac:dyDescent="0.35">
      <c r="A344" s="114">
        <v>74501</v>
      </c>
      <c r="B344" s="2">
        <v>366272.21</v>
      </c>
      <c r="C344" s="99">
        <v>632178.28</v>
      </c>
      <c r="D344" s="2">
        <v>7513.25</v>
      </c>
      <c r="E344" s="2">
        <v>7513.25</v>
      </c>
      <c r="F344" s="2">
        <v>46425.58</v>
      </c>
      <c r="G344" s="2">
        <v>84947.22</v>
      </c>
      <c r="H344" s="2">
        <v>952.38</v>
      </c>
      <c r="I344" s="2">
        <v>952.38</v>
      </c>
      <c r="J344" s="100">
        <f t="shared" si="35"/>
        <v>734056.76</v>
      </c>
      <c r="K344" s="2">
        <v>614002.50000000012</v>
      </c>
      <c r="L344" s="3">
        <f t="shared" si="36"/>
        <v>120054.25999999989</v>
      </c>
      <c r="M344" s="101">
        <f t="shared" si="37"/>
        <v>0.16354901492903612</v>
      </c>
      <c r="O344" s="2">
        <v>37917.56</v>
      </c>
      <c r="P344" s="3">
        <f t="shared" si="38"/>
        <v>-696139.2</v>
      </c>
    </row>
    <row r="345" spans="1:16" x14ac:dyDescent="0.35">
      <c r="A345" s="114">
        <v>74504</v>
      </c>
      <c r="B345" s="2">
        <v>83731.179999999993</v>
      </c>
      <c r="C345" s="99">
        <v>143459.17000000001</v>
      </c>
      <c r="D345" s="2">
        <v>1717.58</v>
      </c>
      <c r="E345" s="2">
        <v>1717.58</v>
      </c>
      <c r="F345" s="2">
        <v>9683.49</v>
      </c>
      <c r="G345" s="2">
        <v>17718.28</v>
      </c>
      <c r="H345" s="2">
        <v>198.64</v>
      </c>
      <c r="I345" s="2">
        <v>198.64</v>
      </c>
      <c r="J345" s="100">
        <f t="shared" si="35"/>
        <v>165009.89000000001</v>
      </c>
      <c r="K345" s="2">
        <v>161763.70999999996</v>
      </c>
      <c r="L345" s="3">
        <f t="shared" si="36"/>
        <v>3246.1800000000512</v>
      </c>
      <c r="M345" s="101">
        <f t="shared" si="37"/>
        <v>1.9672639015758699E-2</v>
      </c>
      <c r="O345" s="2">
        <v>9747.41</v>
      </c>
      <c r="P345" s="3">
        <f t="shared" si="38"/>
        <v>-155262.48000000001</v>
      </c>
    </row>
    <row r="346" spans="1:16" x14ac:dyDescent="0.35">
      <c r="A346" s="115">
        <v>74506</v>
      </c>
      <c r="B346" s="2">
        <v>0</v>
      </c>
      <c r="C346" s="99">
        <v>0</v>
      </c>
      <c r="D346" s="2">
        <v>0</v>
      </c>
      <c r="E346" s="2">
        <v>0</v>
      </c>
      <c r="F346" s="2">
        <v>0</v>
      </c>
      <c r="G346" s="2">
        <v>0</v>
      </c>
      <c r="H346" s="2">
        <v>0</v>
      </c>
      <c r="I346" s="2">
        <v>0</v>
      </c>
      <c r="J346" s="100">
        <f t="shared" si="35"/>
        <v>0</v>
      </c>
      <c r="K346" s="2">
        <v>0</v>
      </c>
      <c r="L346" s="3">
        <f t="shared" si="36"/>
        <v>0</v>
      </c>
      <c r="M346" s="101">
        <f t="shared" si="37"/>
        <v>1</v>
      </c>
      <c r="O346" s="2">
        <v>41.39</v>
      </c>
      <c r="P346" t="s">
        <v>126</v>
      </c>
    </row>
    <row r="347" spans="1:16" x14ac:dyDescent="0.35">
      <c r="A347" s="114">
        <v>74509</v>
      </c>
      <c r="B347" s="2">
        <v>15370.04</v>
      </c>
      <c r="C347" s="99">
        <v>26680.53</v>
      </c>
      <c r="D347" s="2">
        <v>315.29000000000002</v>
      </c>
      <c r="E347" s="2">
        <v>315.29000000000002</v>
      </c>
      <c r="F347" s="2">
        <v>0</v>
      </c>
      <c r="G347" s="2">
        <v>0</v>
      </c>
      <c r="H347" s="2">
        <v>0</v>
      </c>
      <c r="I347" s="2">
        <v>0</v>
      </c>
      <c r="J347" s="100">
        <f t="shared" si="35"/>
        <v>27311.11</v>
      </c>
      <c r="K347" s="2">
        <v>25714.68</v>
      </c>
      <c r="L347" s="3">
        <f t="shared" si="36"/>
        <v>1596.4300000000003</v>
      </c>
      <c r="M347" s="101">
        <f t="shared" si="37"/>
        <v>5.8453501157587524E-2</v>
      </c>
      <c r="O347" s="2">
        <v>1442.48</v>
      </c>
      <c r="P347" s="3">
        <f t="shared" ref="P347:P355" si="39">O347-J347</f>
        <v>-25868.63</v>
      </c>
    </row>
    <row r="348" spans="1:16" x14ac:dyDescent="0.35">
      <c r="A348" s="114">
        <v>74510</v>
      </c>
      <c r="B348" s="2">
        <v>4115.7299999999996</v>
      </c>
      <c r="C348" s="99">
        <v>7168.12</v>
      </c>
      <c r="D348" s="2">
        <v>84.43</v>
      </c>
      <c r="E348" s="2">
        <v>84.43</v>
      </c>
      <c r="F348" s="2">
        <v>0</v>
      </c>
      <c r="G348" s="2">
        <v>0</v>
      </c>
      <c r="H348" s="2">
        <v>0</v>
      </c>
      <c r="I348" s="2">
        <v>0</v>
      </c>
      <c r="J348" s="100">
        <f t="shared" si="35"/>
        <v>7336.9800000000005</v>
      </c>
      <c r="K348" s="2">
        <v>6873.32</v>
      </c>
      <c r="L348" s="3">
        <f t="shared" si="36"/>
        <v>463.66000000000076</v>
      </c>
      <c r="M348" s="101">
        <f t="shared" si="37"/>
        <v>6.3194938516937582E-2</v>
      </c>
      <c r="O348" s="2">
        <v>362.64</v>
      </c>
      <c r="P348" s="3">
        <f t="shared" si="39"/>
        <v>-6974.34</v>
      </c>
    </row>
    <row r="349" spans="1:16" x14ac:dyDescent="0.35">
      <c r="A349" s="114">
        <v>74601</v>
      </c>
      <c r="B349" s="2">
        <v>1368877.96</v>
      </c>
      <c r="C349" s="99">
        <v>2372279.79</v>
      </c>
      <c r="D349" s="2">
        <v>28079.43</v>
      </c>
      <c r="E349" s="2">
        <v>28079.43</v>
      </c>
      <c r="F349" s="2">
        <v>68059.7</v>
      </c>
      <c r="G349" s="2">
        <v>124531.76</v>
      </c>
      <c r="H349" s="2">
        <v>1396.06</v>
      </c>
      <c r="I349" s="2">
        <v>1396.06</v>
      </c>
      <c r="J349" s="100">
        <f t="shared" si="35"/>
        <v>2555762.5300000003</v>
      </c>
      <c r="K349" s="2">
        <v>2260675.84</v>
      </c>
      <c r="L349" s="3">
        <f t="shared" si="36"/>
        <v>295086.69000000041</v>
      </c>
      <c r="M349" s="101">
        <f t="shared" si="37"/>
        <v>0.11545935372955028</v>
      </c>
      <c r="O349" s="2">
        <v>132413.25</v>
      </c>
      <c r="P349" s="3">
        <f t="shared" si="39"/>
        <v>-2423349.2800000003</v>
      </c>
    </row>
    <row r="350" spans="1:16" x14ac:dyDescent="0.35">
      <c r="A350" s="114">
        <v>74602</v>
      </c>
      <c r="B350" s="2">
        <v>1924485.57</v>
      </c>
      <c r="C350" s="99">
        <v>3341805.25</v>
      </c>
      <c r="D350" s="2">
        <v>39476.61</v>
      </c>
      <c r="E350" s="2">
        <v>39476.61</v>
      </c>
      <c r="F350" s="2">
        <v>260035.86</v>
      </c>
      <c r="G350" s="2">
        <v>475799.22</v>
      </c>
      <c r="H350" s="2">
        <v>5334.13</v>
      </c>
      <c r="I350" s="2">
        <v>5334.13</v>
      </c>
      <c r="J350" s="100">
        <f t="shared" si="35"/>
        <v>3907225.9499999997</v>
      </c>
      <c r="K350" s="2">
        <v>3435659.3599999994</v>
      </c>
      <c r="L350" s="3">
        <f t="shared" si="36"/>
        <v>471566.59000000032</v>
      </c>
      <c r="M350" s="101">
        <f t="shared" si="37"/>
        <v>0.12069089324102189</v>
      </c>
      <c r="O350" s="2">
        <v>179510.52</v>
      </c>
      <c r="P350" s="3">
        <f t="shared" si="39"/>
        <v>-3727715.4299999997</v>
      </c>
    </row>
    <row r="351" spans="1:16" x14ac:dyDescent="0.35">
      <c r="A351" s="114">
        <v>74604</v>
      </c>
      <c r="B351" s="2">
        <v>472581.36</v>
      </c>
      <c r="C351" s="99">
        <v>835133.42</v>
      </c>
      <c r="D351" s="2">
        <v>9693.9699999999993</v>
      </c>
      <c r="E351" s="2">
        <v>9693.9699999999993</v>
      </c>
      <c r="F351" s="2">
        <v>14721.77</v>
      </c>
      <c r="G351" s="2">
        <v>26937.05</v>
      </c>
      <c r="H351" s="2">
        <v>301.95999999999998</v>
      </c>
      <c r="I351" s="2">
        <v>301.95999999999998</v>
      </c>
      <c r="J351" s="100">
        <f t="shared" si="35"/>
        <v>882062.33</v>
      </c>
      <c r="K351" s="2">
        <v>763283.26</v>
      </c>
      <c r="L351" s="3">
        <f t="shared" si="36"/>
        <v>118779.06999999995</v>
      </c>
      <c r="M351" s="101">
        <f t="shared" si="37"/>
        <v>0.13466063106900841</v>
      </c>
      <c r="O351" s="2">
        <v>29569.119999999999</v>
      </c>
      <c r="P351" s="3">
        <f t="shared" si="39"/>
        <v>-852493.21</v>
      </c>
    </row>
    <row r="352" spans="1:16" x14ac:dyDescent="0.35">
      <c r="A352" s="114">
        <v>74607</v>
      </c>
      <c r="B352" s="2">
        <v>94146.71</v>
      </c>
      <c r="C352" s="99">
        <v>163267.76999999999</v>
      </c>
      <c r="D352" s="2">
        <v>1931.19</v>
      </c>
      <c r="E352" s="2">
        <v>0</v>
      </c>
      <c r="F352" s="2">
        <v>13778.81</v>
      </c>
      <c r="G352" s="2">
        <v>25211.71</v>
      </c>
      <c r="H352" s="2">
        <v>282.64</v>
      </c>
      <c r="I352" s="2">
        <v>0</v>
      </c>
      <c r="J352" s="100">
        <f t="shared" si="35"/>
        <v>190693.31</v>
      </c>
      <c r="K352" s="2">
        <v>153341.21</v>
      </c>
      <c r="L352" s="3">
        <f t="shared" si="36"/>
        <v>37352.100000000006</v>
      </c>
      <c r="M352" s="101">
        <f t="shared" si="37"/>
        <v>0.19587525120834079</v>
      </c>
      <c r="O352" s="2">
        <v>8996.11</v>
      </c>
      <c r="P352" s="3">
        <f t="shared" si="39"/>
        <v>-181697.2</v>
      </c>
    </row>
    <row r="353" spans="1:16" x14ac:dyDescent="0.35">
      <c r="A353" s="114">
        <v>74609</v>
      </c>
      <c r="B353" s="2">
        <v>208796.63</v>
      </c>
      <c r="C353" s="99">
        <v>361444.48</v>
      </c>
      <c r="D353" s="2">
        <v>4282.99</v>
      </c>
      <c r="E353" s="2">
        <v>4282.99</v>
      </c>
      <c r="F353" s="2">
        <v>25019.16</v>
      </c>
      <c r="G353" s="2">
        <v>45778.559999999998</v>
      </c>
      <c r="H353" s="2">
        <v>513.22</v>
      </c>
      <c r="I353" s="2">
        <v>513.22</v>
      </c>
      <c r="J353" s="100">
        <f t="shared" si="35"/>
        <v>416815.4599999999</v>
      </c>
      <c r="K353" s="2">
        <v>386443.12999999995</v>
      </c>
      <c r="L353" s="3">
        <f t="shared" si="36"/>
        <v>30372.329999999958</v>
      </c>
      <c r="M353" s="101">
        <f t="shared" si="37"/>
        <v>7.2867570699033005E-2</v>
      </c>
      <c r="O353" s="2">
        <v>20599.63</v>
      </c>
      <c r="P353" s="3">
        <f t="shared" si="39"/>
        <v>-396215.8299999999</v>
      </c>
    </row>
    <row r="354" spans="1:16" x14ac:dyDescent="0.35">
      <c r="A354" s="114">
        <v>74612</v>
      </c>
      <c r="B354" s="2">
        <v>0</v>
      </c>
      <c r="C354" s="99">
        <v>0</v>
      </c>
      <c r="D354" s="2">
        <v>0</v>
      </c>
      <c r="E354" s="2">
        <v>0</v>
      </c>
      <c r="F354" s="2">
        <v>66.209999999999994</v>
      </c>
      <c r="G354" s="2">
        <v>121.15</v>
      </c>
      <c r="H354" s="2">
        <v>1.36</v>
      </c>
      <c r="I354" s="2">
        <v>1.36</v>
      </c>
      <c r="J354" s="100">
        <f t="shared" si="35"/>
        <v>123.87000000000005</v>
      </c>
      <c r="K354" s="2">
        <v>230.03</v>
      </c>
      <c r="L354" s="3">
        <f t="shared" si="36"/>
        <v>-106.15999999999995</v>
      </c>
      <c r="M354" s="101">
        <f t="shared" si="37"/>
        <v>-0.85702752886090183</v>
      </c>
      <c r="O354" s="2">
        <v>0</v>
      </c>
      <c r="P354" s="3">
        <f t="shared" si="39"/>
        <v>-123.87000000000005</v>
      </c>
    </row>
    <row r="355" spans="1:16" x14ac:dyDescent="0.35">
      <c r="A355" s="114">
        <v>74613</v>
      </c>
      <c r="B355" s="2">
        <v>232149.91</v>
      </c>
      <c r="C355" s="99">
        <v>408227.49</v>
      </c>
      <c r="D355" s="2">
        <v>0</v>
      </c>
      <c r="E355" s="2">
        <v>0</v>
      </c>
      <c r="F355" s="2">
        <v>0</v>
      </c>
      <c r="G355" s="2">
        <v>0</v>
      </c>
      <c r="H355" s="2">
        <v>0</v>
      </c>
      <c r="I355" s="2">
        <v>0</v>
      </c>
      <c r="J355" s="100">
        <f t="shared" si="35"/>
        <v>408227.49</v>
      </c>
      <c r="K355" s="2">
        <v>364254.36</v>
      </c>
      <c r="L355" s="3">
        <f t="shared" si="36"/>
        <v>43973.130000000005</v>
      </c>
      <c r="M355" s="101">
        <f t="shared" si="37"/>
        <v>0.10771721914170945</v>
      </c>
      <c r="O355" s="2">
        <v>16547.13</v>
      </c>
      <c r="P355" s="3">
        <f t="shared" si="39"/>
        <v>-391680.36</v>
      </c>
    </row>
    <row r="356" spans="1:16" x14ac:dyDescent="0.35">
      <c r="A356" s="115">
        <v>74620</v>
      </c>
      <c r="B356" s="2">
        <v>0</v>
      </c>
      <c r="C356" s="99">
        <v>0</v>
      </c>
      <c r="D356" s="2">
        <v>0</v>
      </c>
      <c r="E356" s="2">
        <v>0</v>
      </c>
      <c r="F356" s="2">
        <v>0</v>
      </c>
      <c r="G356" s="2">
        <v>0</v>
      </c>
      <c r="H356" s="2">
        <v>0</v>
      </c>
      <c r="I356" s="2">
        <v>0</v>
      </c>
      <c r="J356" s="100">
        <f t="shared" si="35"/>
        <v>0</v>
      </c>
      <c r="K356" s="2">
        <v>0</v>
      </c>
      <c r="L356" s="3">
        <f t="shared" si="36"/>
        <v>0</v>
      </c>
      <c r="M356" s="101">
        <f t="shared" si="37"/>
        <v>1</v>
      </c>
      <c r="O356" s="2">
        <v>171.75</v>
      </c>
      <c r="P356" t="s">
        <v>127</v>
      </c>
    </row>
    <row r="357" spans="1:16" x14ac:dyDescent="0.35">
      <c r="A357" s="114">
        <v>80101</v>
      </c>
      <c r="B357" s="2">
        <v>0</v>
      </c>
      <c r="C357" s="99">
        <v>-223.88</v>
      </c>
      <c r="D357" s="2">
        <v>0</v>
      </c>
      <c r="E357" s="2">
        <v>0</v>
      </c>
      <c r="F357" s="2">
        <v>3385.78</v>
      </c>
      <c r="G357" s="2">
        <v>6195.09</v>
      </c>
      <c r="H357" s="2">
        <v>69.47</v>
      </c>
      <c r="I357" s="2">
        <v>69.47</v>
      </c>
      <c r="J357" s="100">
        <f t="shared" si="35"/>
        <v>6110.1499999999978</v>
      </c>
      <c r="K357" s="2">
        <v>5848.3999999999978</v>
      </c>
      <c r="L357" s="3">
        <f t="shared" si="36"/>
        <v>261.75</v>
      </c>
      <c r="M357" s="101">
        <f t="shared" si="37"/>
        <v>4.2838555518276977E-2</v>
      </c>
      <c r="O357" s="2">
        <v>223.88</v>
      </c>
      <c r="P357" s="3">
        <f t="shared" ref="P357:P362" si="40">O357-J357</f>
        <v>-5886.2699999999977</v>
      </c>
    </row>
    <row r="358" spans="1:16" x14ac:dyDescent="0.35">
      <c r="A358" s="114">
        <v>80201</v>
      </c>
      <c r="B358" s="2">
        <v>0</v>
      </c>
      <c r="C358" s="99">
        <v>-1121.76</v>
      </c>
      <c r="D358" s="2">
        <v>0</v>
      </c>
      <c r="E358" s="2">
        <v>0</v>
      </c>
      <c r="F358" s="2">
        <v>10970.47</v>
      </c>
      <c r="G358" s="2">
        <v>20072.79</v>
      </c>
      <c r="H358" s="2">
        <v>225.03</v>
      </c>
      <c r="I358" s="2">
        <v>225.03</v>
      </c>
      <c r="J358" s="100">
        <f t="shared" si="35"/>
        <v>19401.089999999997</v>
      </c>
      <c r="K358" s="2">
        <v>20275.709999999995</v>
      </c>
      <c r="L358" s="3">
        <f t="shared" si="36"/>
        <v>-874.61999999999898</v>
      </c>
      <c r="M358" s="101">
        <f t="shared" si="37"/>
        <v>-4.508097225465163E-2</v>
      </c>
      <c r="O358" s="2">
        <v>1121.76</v>
      </c>
      <c r="P358" s="3">
        <f t="shared" si="40"/>
        <v>-18279.329999999998</v>
      </c>
    </row>
    <row r="359" spans="1:16" x14ac:dyDescent="0.35">
      <c r="A359" s="114">
        <v>80401</v>
      </c>
      <c r="B359" s="2">
        <v>0</v>
      </c>
      <c r="C359" s="99">
        <v>-401.86</v>
      </c>
      <c r="D359" s="2">
        <v>0</v>
      </c>
      <c r="E359" s="2">
        <v>0</v>
      </c>
      <c r="F359" s="2">
        <v>5057.47</v>
      </c>
      <c r="G359" s="2">
        <v>9253.7900000000009</v>
      </c>
      <c r="H359" s="2">
        <v>103.75</v>
      </c>
      <c r="I359" s="2">
        <v>103.75</v>
      </c>
      <c r="J359" s="100">
        <f t="shared" si="35"/>
        <v>9059.43</v>
      </c>
      <c r="K359" s="2">
        <v>6955.7900000000009</v>
      </c>
      <c r="L359" s="3">
        <f t="shared" si="36"/>
        <v>2103.6399999999994</v>
      </c>
      <c r="M359" s="101">
        <f t="shared" si="37"/>
        <v>0.23220445436412659</v>
      </c>
      <c r="O359" s="2">
        <v>401.86</v>
      </c>
      <c r="P359" s="3">
        <f t="shared" si="40"/>
        <v>-8657.57</v>
      </c>
    </row>
    <row r="360" spans="1:16" x14ac:dyDescent="0.35">
      <c r="A360" s="114">
        <v>80402</v>
      </c>
      <c r="B360" s="2">
        <v>0</v>
      </c>
      <c r="C360" s="99">
        <v>-142.85</v>
      </c>
      <c r="D360" s="2">
        <v>0</v>
      </c>
      <c r="E360" s="2">
        <v>0</v>
      </c>
      <c r="F360" s="2">
        <v>1523.46</v>
      </c>
      <c r="G360" s="2">
        <v>2787.52</v>
      </c>
      <c r="H360" s="2">
        <v>31.25</v>
      </c>
      <c r="I360" s="2">
        <v>31.25</v>
      </c>
      <c r="J360" s="100">
        <f t="shared" si="35"/>
        <v>2707.17</v>
      </c>
      <c r="K360" s="2">
        <v>2543.1699999999996</v>
      </c>
      <c r="L360" s="3">
        <f t="shared" si="36"/>
        <v>164.00000000000045</v>
      </c>
      <c r="M360" s="101">
        <f t="shared" si="37"/>
        <v>6.0579867536948342E-2</v>
      </c>
      <c r="O360" s="2">
        <v>142.85</v>
      </c>
      <c r="P360" s="3">
        <f t="shared" si="40"/>
        <v>-2564.3200000000002</v>
      </c>
    </row>
    <row r="361" spans="1:16" x14ac:dyDescent="0.35">
      <c r="A361" s="114">
        <v>80404</v>
      </c>
      <c r="B361" s="2">
        <v>0</v>
      </c>
      <c r="C361" s="99">
        <v>0</v>
      </c>
      <c r="D361" s="2">
        <v>0</v>
      </c>
      <c r="E361" s="2">
        <v>0</v>
      </c>
      <c r="F361" s="2">
        <v>1565.38</v>
      </c>
      <c r="G361" s="2">
        <v>2864.14</v>
      </c>
      <c r="H361" s="2">
        <v>32.11</v>
      </c>
      <c r="I361" s="2">
        <v>32.11</v>
      </c>
      <c r="J361" s="100">
        <f t="shared" si="35"/>
        <v>2928.3599999999997</v>
      </c>
      <c r="K361" s="2">
        <v>1285.43</v>
      </c>
      <c r="L361" s="3">
        <f t="shared" si="36"/>
        <v>1642.9299999999996</v>
      </c>
      <c r="M361" s="101">
        <f t="shared" si="37"/>
        <v>0.56104099222773152</v>
      </c>
      <c r="O361" s="2">
        <v>0</v>
      </c>
      <c r="P361" s="3">
        <f t="shared" si="40"/>
        <v>-2928.3599999999997</v>
      </c>
    </row>
    <row r="362" spans="1:16" x14ac:dyDescent="0.35">
      <c r="A362" s="114">
        <v>80405</v>
      </c>
      <c r="B362" s="2">
        <v>0</v>
      </c>
      <c r="C362" s="99">
        <v>-937.09</v>
      </c>
      <c r="D362" s="2">
        <v>0</v>
      </c>
      <c r="E362" s="2">
        <v>0</v>
      </c>
      <c r="F362" s="2">
        <v>6701.11</v>
      </c>
      <c r="G362" s="2">
        <v>12261.35</v>
      </c>
      <c r="H362" s="2">
        <v>137.49</v>
      </c>
      <c r="I362" s="2">
        <v>137.49</v>
      </c>
      <c r="J362" s="100">
        <f t="shared" si="35"/>
        <v>11599.240000000002</v>
      </c>
      <c r="K362" s="2">
        <v>11154.559999999998</v>
      </c>
      <c r="L362" s="3">
        <f t="shared" si="36"/>
        <v>444.68000000000393</v>
      </c>
      <c r="M362" s="101">
        <f t="shared" si="37"/>
        <v>3.8336994492742964E-2</v>
      </c>
      <c r="O362" s="2">
        <v>937.09</v>
      </c>
      <c r="P362" s="3">
        <f t="shared" si="40"/>
        <v>-10662.150000000001</v>
      </c>
    </row>
    <row r="363" spans="1:16" x14ac:dyDescent="0.35">
      <c r="A363" s="115">
        <v>80503</v>
      </c>
      <c r="B363" s="2">
        <v>0</v>
      </c>
      <c r="C363" s="99">
        <v>-10.7</v>
      </c>
      <c r="D363" s="2">
        <v>0</v>
      </c>
      <c r="E363" s="2">
        <v>0</v>
      </c>
      <c r="F363" s="2">
        <v>5.85</v>
      </c>
      <c r="G363" s="2">
        <v>10.7</v>
      </c>
      <c r="H363" s="2">
        <v>0.12</v>
      </c>
      <c r="I363" s="2">
        <v>0.12</v>
      </c>
      <c r="J363" s="100">
        <f t="shared" si="35"/>
        <v>0.24000000000000021</v>
      </c>
      <c r="K363" s="2">
        <v>27.12</v>
      </c>
      <c r="L363" s="3">
        <f t="shared" si="36"/>
        <v>-26.880000000000003</v>
      </c>
      <c r="M363" s="101">
        <f t="shared" si="37"/>
        <v>-111.99999999999991</v>
      </c>
      <c r="O363" s="2">
        <v>19.43</v>
      </c>
      <c r="P363" t="s">
        <v>128</v>
      </c>
    </row>
    <row r="364" spans="1:16" x14ac:dyDescent="0.35">
      <c r="A364" s="114">
        <v>80601</v>
      </c>
      <c r="B364" s="2">
        <v>0</v>
      </c>
      <c r="C364" s="99">
        <v>-13.31</v>
      </c>
      <c r="D364" s="2">
        <v>0</v>
      </c>
      <c r="E364" s="2">
        <v>0</v>
      </c>
      <c r="F364" s="2">
        <v>7130.26</v>
      </c>
      <c r="G364" s="2">
        <v>13046.55</v>
      </c>
      <c r="H364" s="2">
        <v>146.27000000000001</v>
      </c>
      <c r="I364" s="2">
        <v>146.27000000000001</v>
      </c>
      <c r="J364" s="100">
        <f t="shared" si="35"/>
        <v>13325.78</v>
      </c>
      <c r="K364" s="2">
        <v>11140.010000000002</v>
      </c>
      <c r="L364" s="3">
        <f t="shared" si="36"/>
        <v>2185.7699999999986</v>
      </c>
      <c r="M364" s="101">
        <f t="shared" si="37"/>
        <v>0.16402567054236214</v>
      </c>
      <c r="O364" s="2">
        <v>13.31</v>
      </c>
      <c r="P364" s="3">
        <f>O364-J364</f>
        <v>-13312.470000000001</v>
      </c>
    </row>
    <row r="365" spans="1:16" x14ac:dyDescent="0.35">
      <c r="A365" s="115">
        <v>80701</v>
      </c>
      <c r="B365" s="2">
        <v>0</v>
      </c>
      <c r="C365" s="99">
        <v>-592.12</v>
      </c>
      <c r="D365" s="2">
        <v>0</v>
      </c>
      <c r="E365" s="2">
        <v>0</v>
      </c>
      <c r="F365" s="2">
        <v>537.59</v>
      </c>
      <c r="G365" s="2">
        <v>983.7</v>
      </c>
      <c r="H365" s="2">
        <v>11.04</v>
      </c>
      <c r="I365" s="2">
        <v>11.04</v>
      </c>
      <c r="J365" s="100">
        <f t="shared" si="35"/>
        <v>413.65999999999997</v>
      </c>
      <c r="K365" s="2">
        <v>760.5</v>
      </c>
      <c r="L365" s="3">
        <f t="shared" si="36"/>
        <v>-346.84000000000003</v>
      </c>
      <c r="M365" s="101">
        <f t="shared" si="37"/>
        <v>-0.83846637335009444</v>
      </c>
      <c r="O365" s="2">
        <v>592.12</v>
      </c>
      <c r="P365" s="3" t="s">
        <v>104</v>
      </c>
    </row>
    <row r="366" spans="1:16" x14ac:dyDescent="0.35">
      <c r="A366" s="114">
        <v>80801</v>
      </c>
      <c r="B366" s="2">
        <v>0</v>
      </c>
      <c r="C366" s="99">
        <v>-193.57</v>
      </c>
      <c r="D366" s="2">
        <v>0</v>
      </c>
      <c r="E366" s="2">
        <v>0</v>
      </c>
      <c r="F366" s="2">
        <v>20591.830000000002</v>
      </c>
      <c r="G366" s="2">
        <v>37677.949999999997</v>
      </c>
      <c r="H366" s="2">
        <v>422.42</v>
      </c>
      <c r="I366" s="2">
        <v>422.42</v>
      </c>
      <c r="J366" s="100">
        <f t="shared" si="35"/>
        <v>38329.219999999994</v>
      </c>
      <c r="K366" s="2">
        <v>25375.57</v>
      </c>
      <c r="L366" s="3">
        <f t="shared" si="36"/>
        <v>12953.649999999994</v>
      </c>
      <c r="M366" s="101">
        <f t="shared" si="37"/>
        <v>0.33795756866432441</v>
      </c>
      <c r="O366" s="2">
        <v>193.57</v>
      </c>
      <c r="P366" s="3">
        <f t="shared" ref="P366:P371" si="41">O366-J366</f>
        <v>-38135.649999999994</v>
      </c>
    </row>
    <row r="367" spans="1:16" x14ac:dyDescent="0.35">
      <c r="A367" s="114">
        <v>81001</v>
      </c>
      <c r="B367" s="2">
        <v>0</v>
      </c>
      <c r="C367" s="99">
        <v>-2036.59</v>
      </c>
      <c r="D367" s="2">
        <v>0</v>
      </c>
      <c r="E367" s="2">
        <v>0</v>
      </c>
      <c r="F367" s="2">
        <v>15552.45</v>
      </c>
      <c r="G367" s="2">
        <v>28457.23</v>
      </c>
      <c r="H367" s="2">
        <v>319.02</v>
      </c>
      <c r="I367" s="2">
        <v>319.02</v>
      </c>
      <c r="J367" s="100">
        <f t="shared" si="35"/>
        <v>27058.679999999989</v>
      </c>
      <c r="K367" s="2">
        <v>22371.889999999992</v>
      </c>
      <c r="L367" s="3">
        <f t="shared" si="36"/>
        <v>4686.7899999999972</v>
      </c>
      <c r="M367" s="101">
        <f t="shared" si="37"/>
        <v>0.17320837527920796</v>
      </c>
      <c r="O367" s="2">
        <v>2036.59</v>
      </c>
      <c r="P367" s="3">
        <f t="shared" si="41"/>
        <v>-25022.089999999989</v>
      </c>
    </row>
    <row r="368" spans="1:16" x14ac:dyDescent="0.35">
      <c r="A368" s="114">
        <v>81003</v>
      </c>
      <c r="B368" s="2">
        <v>0</v>
      </c>
      <c r="C368" s="99">
        <v>0</v>
      </c>
      <c r="D368" s="2">
        <v>0</v>
      </c>
      <c r="E368" s="2">
        <v>0</v>
      </c>
      <c r="F368" s="2">
        <v>1775.55</v>
      </c>
      <c r="G368" s="2">
        <v>3248.81</v>
      </c>
      <c r="H368" s="2">
        <v>36.42</v>
      </c>
      <c r="I368" s="2">
        <v>36.42</v>
      </c>
      <c r="J368" s="100">
        <f t="shared" si="35"/>
        <v>3321.6499999999996</v>
      </c>
      <c r="K368" s="2">
        <v>0</v>
      </c>
      <c r="L368" s="3">
        <f t="shared" si="36"/>
        <v>3321.6499999999996</v>
      </c>
      <c r="M368" s="101">
        <f t="shared" si="37"/>
        <v>1</v>
      </c>
      <c r="O368" s="2">
        <v>0</v>
      </c>
      <c r="P368" s="3">
        <f t="shared" si="41"/>
        <v>-3321.6499999999996</v>
      </c>
    </row>
    <row r="369" spans="1:16" x14ac:dyDescent="0.35">
      <c r="A369" s="114">
        <v>81102</v>
      </c>
      <c r="B369" s="2">
        <v>0</v>
      </c>
      <c r="C369" s="99">
        <v>-735.12</v>
      </c>
      <c r="D369" s="2">
        <v>0</v>
      </c>
      <c r="E369" s="2">
        <v>0</v>
      </c>
      <c r="F369" s="2">
        <v>9861</v>
      </c>
      <c r="G369" s="2">
        <v>18043.09</v>
      </c>
      <c r="H369" s="2">
        <v>202.28</v>
      </c>
      <c r="I369" s="2">
        <v>202.28</v>
      </c>
      <c r="J369" s="100">
        <f t="shared" si="35"/>
        <v>17712.53</v>
      </c>
      <c r="K369" s="2">
        <v>15353.079999999996</v>
      </c>
      <c r="L369" s="3">
        <f t="shared" si="36"/>
        <v>2359.4500000000025</v>
      </c>
      <c r="M369" s="101">
        <f t="shared" si="37"/>
        <v>0.13320796069223328</v>
      </c>
      <c r="O369" s="2">
        <v>735.12</v>
      </c>
      <c r="P369" s="3">
        <f t="shared" si="41"/>
        <v>-16977.41</v>
      </c>
    </row>
    <row r="370" spans="1:16" x14ac:dyDescent="0.35">
      <c r="A370" s="114">
        <v>81301</v>
      </c>
      <c r="B370" s="2">
        <v>0</v>
      </c>
      <c r="C370" s="99">
        <v>-371.49</v>
      </c>
      <c r="D370" s="2">
        <v>0</v>
      </c>
      <c r="E370" s="2">
        <v>0</v>
      </c>
      <c r="F370" s="2">
        <v>6874.47</v>
      </c>
      <c r="G370" s="2">
        <v>12578.72</v>
      </c>
      <c r="H370" s="2">
        <v>141.02000000000001</v>
      </c>
      <c r="I370" s="2">
        <v>141.02000000000001</v>
      </c>
      <c r="J370" s="100">
        <f t="shared" si="35"/>
        <v>12489.27</v>
      </c>
      <c r="K370" s="2">
        <v>10340.780000000002</v>
      </c>
      <c r="L370" s="3">
        <f t="shared" si="36"/>
        <v>2148.489999999998</v>
      </c>
      <c r="M370" s="101">
        <f t="shared" si="37"/>
        <v>0.17202686786337376</v>
      </c>
      <c r="O370" s="2">
        <v>371.49</v>
      </c>
      <c r="P370" s="3">
        <f t="shared" si="41"/>
        <v>-12117.78</v>
      </c>
    </row>
    <row r="371" spans="1:16" x14ac:dyDescent="0.35">
      <c r="A371" s="114">
        <v>81402</v>
      </c>
      <c r="B371" s="2">
        <v>0</v>
      </c>
      <c r="C371" s="99">
        <v>0</v>
      </c>
      <c r="D371" s="2">
        <v>0</v>
      </c>
      <c r="E371" s="2">
        <v>0</v>
      </c>
      <c r="F371" s="2">
        <v>870.14</v>
      </c>
      <c r="G371" s="2">
        <v>1592.05</v>
      </c>
      <c r="H371" s="2">
        <v>17.850000000000001</v>
      </c>
      <c r="I371" s="2">
        <v>17.850000000000001</v>
      </c>
      <c r="J371" s="100">
        <f t="shared" si="35"/>
        <v>1627.75</v>
      </c>
      <c r="K371" s="2">
        <v>1408.2100000000005</v>
      </c>
      <c r="L371" s="3">
        <f t="shared" si="36"/>
        <v>219.53999999999951</v>
      </c>
      <c r="M371" s="101">
        <f t="shared" si="37"/>
        <v>0.13487329135309445</v>
      </c>
      <c r="O371" s="2">
        <v>0</v>
      </c>
      <c r="P371" s="3">
        <f t="shared" si="41"/>
        <v>-1627.75</v>
      </c>
    </row>
    <row r="372" spans="1:16" x14ac:dyDescent="0.35">
      <c r="A372" s="115">
        <v>81403</v>
      </c>
      <c r="B372" s="2">
        <v>0</v>
      </c>
      <c r="C372" s="99">
        <v>-7.11</v>
      </c>
      <c r="D372" s="2">
        <v>0</v>
      </c>
      <c r="E372" s="2">
        <v>0</v>
      </c>
      <c r="F372" s="2">
        <v>3.89</v>
      </c>
      <c r="G372" s="2">
        <v>7.11</v>
      </c>
      <c r="H372" s="2">
        <v>0.08</v>
      </c>
      <c r="I372" s="2">
        <v>0.08</v>
      </c>
      <c r="J372" s="100">
        <f t="shared" si="35"/>
        <v>0.1599999999999997</v>
      </c>
      <c r="K372" s="2">
        <v>0</v>
      </c>
      <c r="L372" s="3">
        <f t="shared" si="36"/>
        <v>0.1599999999999997</v>
      </c>
      <c r="M372" s="101">
        <f t="shared" si="37"/>
        <v>1</v>
      </c>
      <c r="O372" s="2">
        <v>9.25</v>
      </c>
      <c r="P372" t="s">
        <v>129</v>
      </c>
    </row>
    <row r="373" spans="1:16" x14ac:dyDescent="0.35">
      <c r="A373" s="114">
        <v>81501</v>
      </c>
      <c r="B373" s="2">
        <v>0</v>
      </c>
      <c r="C373" s="99">
        <v>-853.91</v>
      </c>
      <c r="D373" s="2">
        <v>0</v>
      </c>
      <c r="E373" s="2">
        <v>0</v>
      </c>
      <c r="F373" s="2">
        <v>4169.4799999999996</v>
      </c>
      <c r="G373" s="2">
        <v>7629.09</v>
      </c>
      <c r="H373" s="2">
        <v>85.53</v>
      </c>
      <c r="I373" s="2">
        <v>85.53</v>
      </c>
      <c r="J373" s="100">
        <f t="shared" si="35"/>
        <v>6946.2400000000016</v>
      </c>
      <c r="K373" s="2">
        <v>7527.8899999999985</v>
      </c>
      <c r="L373" s="3">
        <f t="shared" si="36"/>
        <v>-581.64999999999691</v>
      </c>
      <c r="M373" s="101">
        <f t="shared" si="37"/>
        <v>-8.3735949232965859E-2</v>
      </c>
      <c r="O373" s="2">
        <v>853.91</v>
      </c>
      <c r="P373" s="3">
        <f>O373-J373</f>
        <v>-6092.3300000000017</v>
      </c>
    </row>
    <row r="374" spans="1:16" x14ac:dyDescent="0.35">
      <c r="A374" s="114">
        <v>81601</v>
      </c>
      <c r="B374" s="2">
        <v>0</v>
      </c>
      <c r="C374" s="99">
        <v>-16.91</v>
      </c>
      <c r="D374" s="2">
        <v>0</v>
      </c>
      <c r="E374" s="2">
        <v>0</v>
      </c>
      <c r="F374" s="2">
        <v>7570.43</v>
      </c>
      <c r="G374" s="2">
        <v>13851.88</v>
      </c>
      <c r="H374" s="2">
        <v>155.29</v>
      </c>
      <c r="I374" s="2">
        <v>155.29</v>
      </c>
      <c r="J374" s="100">
        <f t="shared" si="35"/>
        <v>14145.550000000003</v>
      </c>
      <c r="K374" s="2">
        <v>9469.02</v>
      </c>
      <c r="L374" s="3">
        <f t="shared" si="36"/>
        <v>4676.5300000000025</v>
      </c>
      <c r="M374" s="101">
        <f t="shared" si="37"/>
        <v>0.33060078964762779</v>
      </c>
      <c r="O374" s="2">
        <v>16.91</v>
      </c>
      <c r="P374" s="3">
        <f>O374-J374</f>
        <v>-14128.640000000003</v>
      </c>
    </row>
    <row r="375" spans="1:16" x14ac:dyDescent="0.35">
      <c r="A375" s="114">
        <v>81802</v>
      </c>
      <c r="B375" s="2">
        <v>23088.34</v>
      </c>
      <c r="C375" s="99">
        <v>37711.1</v>
      </c>
      <c r="D375" s="2">
        <v>473.59</v>
      </c>
      <c r="E375" s="2">
        <v>473.59</v>
      </c>
      <c r="F375" s="2">
        <v>23507.47</v>
      </c>
      <c r="G375" s="2">
        <v>43012.54</v>
      </c>
      <c r="H375" s="2">
        <v>482.19</v>
      </c>
      <c r="I375" s="2">
        <v>482.19</v>
      </c>
      <c r="J375" s="100">
        <f t="shared" si="35"/>
        <v>82635.199999999997</v>
      </c>
      <c r="K375" s="2">
        <v>100977.51999999999</v>
      </c>
      <c r="L375" s="3">
        <f t="shared" si="36"/>
        <v>-18342.319999999992</v>
      </c>
      <c r="M375" s="101">
        <f t="shared" si="37"/>
        <v>-0.22196739404031204</v>
      </c>
      <c r="O375" s="2">
        <v>4533.24</v>
      </c>
      <c r="P375" s="3">
        <f>O375-J375</f>
        <v>-78101.959999999992</v>
      </c>
    </row>
    <row r="376" spans="1:16" x14ac:dyDescent="0.35">
      <c r="A376" s="114">
        <v>81805</v>
      </c>
      <c r="B376" s="2">
        <v>0</v>
      </c>
      <c r="C376" s="99">
        <v>0</v>
      </c>
      <c r="D376" s="2">
        <v>0</v>
      </c>
      <c r="E376" s="2">
        <v>0</v>
      </c>
      <c r="F376" s="2">
        <v>2507.04</v>
      </c>
      <c r="G376" s="2">
        <v>4587.24</v>
      </c>
      <c r="H376" s="2">
        <v>51.44</v>
      </c>
      <c r="I376" s="2">
        <v>51.44</v>
      </c>
      <c r="J376" s="100">
        <f t="shared" si="35"/>
        <v>4690.119999999999</v>
      </c>
      <c r="K376" s="2">
        <v>904.76</v>
      </c>
      <c r="L376" s="3">
        <f t="shared" si="36"/>
        <v>3785.3599999999988</v>
      </c>
      <c r="M376" s="101">
        <f t="shared" si="37"/>
        <v>0.80709235584590577</v>
      </c>
      <c r="O376" s="2">
        <v>0</v>
      </c>
      <c r="P376" s="3">
        <f>O376-J376</f>
        <v>-4690.119999999999</v>
      </c>
    </row>
    <row r="377" spans="1:16" x14ac:dyDescent="0.35">
      <c r="A377" s="114">
        <v>81901</v>
      </c>
      <c r="B377" s="2">
        <v>0</v>
      </c>
      <c r="C377" s="99">
        <v>0</v>
      </c>
      <c r="D377" s="2">
        <v>0</v>
      </c>
      <c r="E377" s="2">
        <v>0</v>
      </c>
      <c r="F377" s="2">
        <v>804.74</v>
      </c>
      <c r="G377" s="2">
        <v>1472.47</v>
      </c>
      <c r="H377" s="2">
        <v>16.510000000000002</v>
      </c>
      <c r="I377" s="2">
        <v>16.510000000000002</v>
      </c>
      <c r="J377" s="100">
        <f t="shared" si="35"/>
        <v>1505.4900000000005</v>
      </c>
      <c r="K377" s="2">
        <v>2270.5</v>
      </c>
      <c r="L377" s="3">
        <f t="shared" si="36"/>
        <v>-765.00999999999954</v>
      </c>
      <c r="M377" s="101">
        <f t="shared" si="37"/>
        <v>-0.50814684919859932</v>
      </c>
      <c r="O377" s="2">
        <v>0</v>
      </c>
      <c r="P377" s="3">
        <f>O377-J377</f>
        <v>-1505.4900000000005</v>
      </c>
    </row>
    <row r="378" spans="1:16" x14ac:dyDescent="0.35">
      <c r="A378" s="115">
        <v>82001</v>
      </c>
      <c r="B378" s="2">
        <v>0</v>
      </c>
      <c r="C378" s="99">
        <v>24.16</v>
      </c>
      <c r="D378" s="2">
        <v>0</v>
      </c>
      <c r="E378" s="2">
        <v>0</v>
      </c>
      <c r="F378" s="2">
        <v>0</v>
      </c>
      <c r="G378" s="2">
        <v>0</v>
      </c>
      <c r="H378" s="2">
        <v>0</v>
      </c>
      <c r="I378" s="2">
        <v>0</v>
      </c>
      <c r="J378" s="100">
        <f t="shared" si="35"/>
        <v>24.16</v>
      </c>
      <c r="K378" s="2">
        <v>0</v>
      </c>
      <c r="L378" s="3">
        <f t="shared" si="36"/>
        <v>24.16</v>
      </c>
      <c r="M378" s="101">
        <f t="shared" si="37"/>
        <v>1</v>
      </c>
      <c r="O378" s="2">
        <v>24.16</v>
      </c>
      <c r="P378" t="s">
        <v>130</v>
      </c>
    </row>
    <row r="379" spans="1:16" x14ac:dyDescent="0.35">
      <c r="A379" s="114">
        <v>82101</v>
      </c>
      <c r="B379" s="2">
        <v>0</v>
      </c>
      <c r="C379" s="99">
        <v>-948.53</v>
      </c>
      <c r="D379" s="2">
        <v>0</v>
      </c>
      <c r="E379" s="2">
        <v>0</v>
      </c>
      <c r="F379" s="2">
        <v>3715.43</v>
      </c>
      <c r="G379" s="2">
        <v>6798.12</v>
      </c>
      <c r="H379" s="2">
        <v>76.22</v>
      </c>
      <c r="I379" s="2">
        <v>76.22</v>
      </c>
      <c r="J379" s="100">
        <f t="shared" si="35"/>
        <v>6002.0299999999988</v>
      </c>
      <c r="K379" s="2">
        <v>5902.2199999999993</v>
      </c>
      <c r="L379" s="3">
        <f t="shared" si="36"/>
        <v>99.809999999999491</v>
      </c>
      <c r="M379" s="101">
        <f t="shared" si="37"/>
        <v>1.6629373728555091E-2</v>
      </c>
      <c r="O379" s="2">
        <v>948.53</v>
      </c>
      <c r="P379" s="3">
        <f>O379-J379</f>
        <v>-5053.4999999999991</v>
      </c>
    </row>
    <row r="380" spans="1:16" x14ac:dyDescent="0.35">
      <c r="A380" s="114">
        <v>82106</v>
      </c>
      <c r="B380" s="2">
        <v>0</v>
      </c>
      <c r="C380" s="99">
        <v>0</v>
      </c>
      <c r="D380" s="2">
        <v>0</v>
      </c>
      <c r="E380" s="2">
        <v>0</v>
      </c>
      <c r="F380" s="2">
        <v>198.07</v>
      </c>
      <c r="G380" s="2">
        <v>362.38</v>
      </c>
      <c r="H380" s="2">
        <v>4.07</v>
      </c>
      <c r="I380" s="2">
        <v>4.07</v>
      </c>
      <c r="J380" s="100">
        <f t="shared" si="35"/>
        <v>370.52000000000015</v>
      </c>
      <c r="K380" s="2">
        <v>0</v>
      </c>
      <c r="L380" s="3">
        <f t="shared" si="36"/>
        <v>370.52000000000015</v>
      </c>
      <c r="M380" s="101">
        <f t="shared" si="37"/>
        <v>1</v>
      </c>
      <c r="O380" s="2">
        <v>0</v>
      </c>
      <c r="P380" s="3">
        <f>O380-J380</f>
        <v>-370.52000000000015</v>
      </c>
    </row>
    <row r="381" spans="1:16" x14ac:dyDescent="0.35">
      <c r="A381" s="115">
        <v>82107</v>
      </c>
      <c r="B381" s="2">
        <v>0</v>
      </c>
      <c r="C381" s="99">
        <v>0</v>
      </c>
      <c r="D381" s="2">
        <v>0</v>
      </c>
      <c r="E381" s="2">
        <v>0</v>
      </c>
      <c r="F381" s="2">
        <v>0</v>
      </c>
      <c r="G381" s="2">
        <v>0</v>
      </c>
      <c r="H381" s="2">
        <v>0</v>
      </c>
      <c r="I381" s="2">
        <v>0</v>
      </c>
      <c r="J381" s="100">
        <f t="shared" si="35"/>
        <v>0</v>
      </c>
      <c r="K381" s="2">
        <v>804.93999999999983</v>
      </c>
      <c r="L381" s="3">
        <f t="shared" si="36"/>
        <v>-804.93999999999983</v>
      </c>
      <c r="M381" s="101">
        <f t="shared" si="37"/>
        <v>1</v>
      </c>
      <c r="O381" s="2">
        <v>0</v>
      </c>
      <c r="P381" t="s">
        <v>114</v>
      </c>
    </row>
    <row r="382" spans="1:16" x14ac:dyDescent="0.35">
      <c r="A382" s="114">
        <v>82109</v>
      </c>
      <c r="B382" s="2">
        <v>0</v>
      </c>
      <c r="C382" s="99">
        <v>-1.32</v>
      </c>
      <c r="D382" s="2">
        <v>0</v>
      </c>
      <c r="E382" s="2">
        <v>0</v>
      </c>
      <c r="F382" s="2">
        <v>105.3</v>
      </c>
      <c r="G382" s="2">
        <v>192.67</v>
      </c>
      <c r="H382" s="2">
        <v>2.15</v>
      </c>
      <c r="I382" s="2">
        <v>2.15</v>
      </c>
      <c r="J382" s="100">
        <f t="shared" si="35"/>
        <v>195.64999999999992</v>
      </c>
      <c r="K382" s="2">
        <v>234.50000000000006</v>
      </c>
      <c r="L382" s="3">
        <f t="shared" si="36"/>
        <v>-38.850000000000136</v>
      </c>
      <c r="M382" s="101">
        <f t="shared" si="37"/>
        <v>-0.19856887298747841</v>
      </c>
      <c r="O382" s="2">
        <v>1.32</v>
      </c>
      <c r="P382" s="3">
        <f>O382-J382</f>
        <v>-194.32999999999993</v>
      </c>
    </row>
    <row r="383" spans="1:16" x14ac:dyDescent="0.35">
      <c r="A383" s="114">
        <v>82201</v>
      </c>
      <c r="B383" s="2">
        <v>0</v>
      </c>
      <c r="C383" s="99">
        <v>-990.82</v>
      </c>
      <c r="D383" s="2">
        <v>0</v>
      </c>
      <c r="E383" s="2">
        <v>0</v>
      </c>
      <c r="F383" s="2">
        <v>10139.379999999999</v>
      </c>
      <c r="G383" s="2">
        <v>18552.29</v>
      </c>
      <c r="H383" s="2">
        <v>207.97</v>
      </c>
      <c r="I383" s="2">
        <v>207.97</v>
      </c>
      <c r="J383" s="100">
        <f t="shared" si="35"/>
        <v>17977.410000000003</v>
      </c>
      <c r="K383" s="2">
        <v>19283.650000000001</v>
      </c>
      <c r="L383" s="3">
        <f t="shared" si="36"/>
        <v>-1306.239999999998</v>
      </c>
      <c r="M383" s="101">
        <f t="shared" si="37"/>
        <v>-7.2660077285882543E-2</v>
      </c>
      <c r="O383" s="2">
        <v>990.82</v>
      </c>
      <c r="P383" s="3">
        <f>O383-J383</f>
        <v>-16986.590000000004</v>
      </c>
    </row>
    <row r="384" spans="1:16" x14ac:dyDescent="0.35">
      <c r="A384" s="114">
        <v>82301</v>
      </c>
      <c r="B384" s="2">
        <v>0</v>
      </c>
      <c r="C384" s="99">
        <v>-3201.09</v>
      </c>
      <c r="D384" s="2">
        <v>0</v>
      </c>
      <c r="E384" s="2">
        <v>0</v>
      </c>
      <c r="F384" s="2">
        <v>63397.81</v>
      </c>
      <c r="G384" s="2">
        <v>116001.16</v>
      </c>
      <c r="H384" s="2">
        <v>1300.44</v>
      </c>
      <c r="I384" s="2">
        <v>1300.44</v>
      </c>
      <c r="J384" s="100">
        <f t="shared" si="35"/>
        <v>115400.95000000001</v>
      </c>
      <c r="K384" s="2">
        <v>99652.550000000017</v>
      </c>
      <c r="L384" s="3">
        <f t="shared" si="36"/>
        <v>15748.399999999994</v>
      </c>
      <c r="M384" s="101">
        <f t="shared" si="37"/>
        <v>0.13646681418133899</v>
      </c>
      <c r="O384" s="2">
        <v>3201.09</v>
      </c>
      <c r="P384" s="3">
        <f>O384-J384</f>
        <v>-112199.86000000002</v>
      </c>
    </row>
    <row r="385" spans="1:16" x14ac:dyDescent="0.35">
      <c r="A385" s="114">
        <v>82401</v>
      </c>
      <c r="B385" s="2">
        <v>0</v>
      </c>
      <c r="C385" s="99">
        <v>-142.4</v>
      </c>
      <c r="D385" s="2">
        <v>0</v>
      </c>
      <c r="E385" s="2">
        <v>0</v>
      </c>
      <c r="F385" s="2">
        <v>3974.23</v>
      </c>
      <c r="G385" s="2">
        <v>7271.81</v>
      </c>
      <c r="H385" s="2">
        <v>81.53</v>
      </c>
      <c r="I385" s="2">
        <v>81.53</v>
      </c>
      <c r="J385" s="100">
        <f t="shared" si="35"/>
        <v>7292.4700000000012</v>
      </c>
      <c r="K385" s="2">
        <v>4224.93</v>
      </c>
      <c r="L385" s="3">
        <f t="shared" si="36"/>
        <v>3067.5400000000009</v>
      </c>
      <c r="M385" s="101">
        <f t="shared" si="37"/>
        <v>0.42064485695518805</v>
      </c>
      <c r="O385" s="2">
        <v>142.4</v>
      </c>
      <c r="P385" s="3">
        <f>O385-J385</f>
        <v>-7150.0700000000015</v>
      </c>
    </row>
    <row r="386" spans="1:16" x14ac:dyDescent="0.35">
      <c r="A386" s="114">
        <v>82402</v>
      </c>
      <c r="B386" s="2">
        <v>0</v>
      </c>
      <c r="C386" s="99">
        <v>-145.21</v>
      </c>
      <c r="D386" s="2">
        <v>0</v>
      </c>
      <c r="E386" s="2">
        <v>0</v>
      </c>
      <c r="F386" s="2">
        <v>16976.09</v>
      </c>
      <c r="G386" s="2">
        <v>31061.71</v>
      </c>
      <c r="H386" s="2">
        <v>348.25</v>
      </c>
      <c r="I386" s="2">
        <v>348.25</v>
      </c>
      <c r="J386" s="100">
        <f t="shared" si="35"/>
        <v>31612.999999999996</v>
      </c>
      <c r="K386" s="2">
        <v>19327.64</v>
      </c>
      <c r="L386" s="3">
        <f t="shared" si="36"/>
        <v>12285.359999999997</v>
      </c>
      <c r="M386" s="101">
        <f t="shared" si="37"/>
        <v>0.38861734096732353</v>
      </c>
      <c r="O386" s="2">
        <v>145.21</v>
      </c>
      <c r="P386" s="3">
        <f>O386-J386</f>
        <v>-31467.789999999997</v>
      </c>
    </row>
    <row r="387" spans="1:16" x14ac:dyDescent="0.35">
      <c r="A387" s="115">
        <v>82501</v>
      </c>
      <c r="B387" s="2">
        <v>0</v>
      </c>
      <c r="C387" s="99">
        <v>0</v>
      </c>
      <c r="D387" s="2">
        <v>0</v>
      </c>
      <c r="E387" s="2">
        <v>0</v>
      </c>
      <c r="F387" s="2">
        <v>0</v>
      </c>
      <c r="G387" s="2">
        <v>0</v>
      </c>
      <c r="H387" s="2">
        <v>0</v>
      </c>
      <c r="I387" s="2">
        <v>0</v>
      </c>
      <c r="J387" s="100">
        <f t="shared" ref="J387:J450" si="42">SUM(C387:I387)-F387</f>
        <v>0</v>
      </c>
      <c r="K387" s="2">
        <v>0</v>
      </c>
      <c r="L387" s="3">
        <f t="shared" ref="L387:L450" si="43">J387-K387</f>
        <v>0</v>
      </c>
      <c r="M387" s="101">
        <f t="shared" si="37"/>
        <v>1</v>
      </c>
      <c r="O387" s="2">
        <v>238.91</v>
      </c>
      <c r="P387" t="s">
        <v>131</v>
      </c>
    </row>
    <row r="388" spans="1:16" x14ac:dyDescent="0.35">
      <c r="A388" s="114">
        <v>82601</v>
      </c>
      <c r="B388" s="2">
        <v>0</v>
      </c>
      <c r="C388" s="99">
        <v>-2559.4699999999998</v>
      </c>
      <c r="D388" s="2">
        <v>0</v>
      </c>
      <c r="E388" s="2">
        <v>0</v>
      </c>
      <c r="F388" s="2">
        <v>24645.06</v>
      </c>
      <c r="G388" s="2">
        <v>45093.68</v>
      </c>
      <c r="H388" s="2">
        <v>505.53</v>
      </c>
      <c r="I388" s="2">
        <v>505.53</v>
      </c>
      <c r="J388" s="100">
        <f t="shared" si="42"/>
        <v>43545.270000000004</v>
      </c>
      <c r="K388" s="2">
        <v>38722.300000000003</v>
      </c>
      <c r="L388" s="3">
        <f t="shared" si="43"/>
        <v>4822.9700000000012</v>
      </c>
      <c r="M388" s="101">
        <f t="shared" si="37"/>
        <v>0.11075760926502466</v>
      </c>
      <c r="O388" s="2">
        <v>2559.4699999999998</v>
      </c>
      <c r="P388" s="3">
        <f>O388-J388</f>
        <v>-40985.800000000003</v>
      </c>
    </row>
    <row r="389" spans="1:16" x14ac:dyDescent="0.35">
      <c r="A389" s="114">
        <v>82701</v>
      </c>
      <c r="B389" s="2">
        <v>0</v>
      </c>
      <c r="C389" s="99">
        <v>-22.51</v>
      </c>
      <c r="D389" s="2">
        <v>0</v>
      </c>
      <c r="E389" s="2">
        <v>0</v>
      </c>
      <c r="F389" s="2">
        <v>1931.72</v>
      </c>
      <c r="G389" s="2">
        <v>3534.46</v>
      </c>
      <c r="H389" s="2">
        <v>39.630000000000003</v>
      </c>
      <c r="I389" s="2">
        <v>39.630000000000003</v>
      </c>
      <c r="J389" s="100">
        <f t="shared" si="42"/>
        <v>3591.21</v>
      </c>
      <c r="K389" s="2">
        <v>3840.7400000000011</v>
      </c>
      <c r="L389" s="3">
        <f t="shared" si="43"/>
        <v>-249.53000000000111</v>
      </c>
      <c r="M389" s="101">
        <f t="shared" ref="M389:M452" si="44">IF(J389=0,1,L389/J389)</f>
        <v>-6.9483544543482864E-2</v>
      </c>
      <c r="O389" s="2">
        <v>22.51</v>
      </c>
      <c r="P389" s="3">
        <f>O389-J389</f>
        <v>-3568.7</v>
      </c>
    </row>
    <row r="390" spans="1:16" x14ac:dyDescent="0.35">
      <c r="A390" s="114">
        <v>82801</v>
      </c>
      <c r="B390" s="2">
        <v>0</v>
      </c>
      <c r="C390" s="99">
        <v>-220.26</v>
      </c>
      <c r="D390" s="2">
        <v>0</v>
      </c>
      <c r="E390" s="2">
        <v>0</v>
      </c>
      <c r="F390" s="2">
        <v>2517.67</v>
      </c>
      <c r="G390" s="2">
        <v>4606.6499999999996</v>
      </c>
      <c r="H390" s="2">
        <v>51.64</v>
      </c>
      <c r="I390" s="2">
        <v>51.64</v>
      </c>
      <c r="J390" s="100">
        <f t="shared" si="42"/>
        <v>4489.67</v>
      </c>
      <c r="K390" s="2">
        <v>3382.3099999999995</v>
      </c>
      <c r="L390" s="3">
        <f t="shared" si="43"/>
        <v>1107.3600000000006</v>
      </c>
      <c r="M390" s="101">
        <f t="shared" si="44"/>
        <v>0.2466461900317842</v>
      </c>
      <c r="O390" s="2">
        <v>220.26</v>
      </c>
      <c r="P390" s="3">
        <f>O390-J390</f>
        <v>-4269.41</v>
      </c>
    </row>
    <row r="391" spans="1:16" x14ac:dyDescent="0.35">
      <c r="A391" s="114">
        <v>82901</v>
      </c>
      <c r="B391" s="2">
        <v>0</v>
      </c>
      <c r="C391" s="99">
        <v>-721.05</v>
      </c>
      <c r="D391" s="2">
        <v>0</v>
      </c>
      <c r="E391" s="2">
        <v>0</v>
      </c>
      <c r="F391" s="2">
        <v>9743.86</v>
      </c>
      <c r="G391" s="2">
        <v>17828.68</v>
      </c>
      <c r="H391" s="2">
        <v>199.9</v>
      </c>
      <c r="I391" s="2">
        <v>199.9</v>
      </c>
      <c r="J391" s="100">
        <f t="shared" si="42"/>
        <v>17507.430000000004</v>
      </c>
      <c r="K391" s="2">
        <v>12511.570000000002</v>
      </c>
      <c r="L391" s="3">
        <f t="shared" si="43"/>
        <v>4995.8600000000024</v>
      </c>
      <c r="M391" s="101">
        <f t="shared" si="44"/>
        <v>0.28535656004336452</v>
      </c>
      <c r="O391" s="2">
        <v>721.05</v>
      </c>
      <c r="P391" s="3">
        <f>O391-J391</f>
        <v>-16786.380000000005</v>
      </c>
    </row>
    <row r="392" spans="1:16" x14ac:dyDescent="0.35">
      <c r="A392" s="115">
        <v>83001</v>
      </c>
      <c r="B392" s="2">
        <v>0</v>
      </c>
      <c r="C392" s="99">
        <v>0</v>
      </c>
      <c r="D392" s="2">
        <v>0</v>
      </c>
      <c r="E392" s="2">
        <v>0</v>
      </c>
      <c r="F392" s="2">
        <v>0</v>
      </c>
      <c r="G392" s="2">
        <v>0</v>
      </c>
      <c r="H392" s="2">
        <v>0</v>
      </c>
      <c r="I392" s="2">
        <v>0</v>
      </c>
      <c r="J392" s="100">
        <f t="shared" si="42"/>
        <v>0</v>
      </c>
      <c r="K392" s="2">
        <v>280.23</v>
      </c>
      <c r="L392" s="3">
        <f t="shared" si="43"/>
        <v>-280.23</v>
      </c>
      <c r="M392" s="101">
        <f t="shared" si="44"/>
        <v>1</v>
      </c>
      <c r="O392" s="2">
        <v>216.1</v>
      </c>
      <c r="P392" t="s">
        <v>132</v>
      </c>
    </row>
    <row r="393" spans="1:16" x14ac:dyDescent="0.35">
      <c r="A393" s="114">
        <v>83005</v>
      </c>
      <c r="B393" s="2">
        <v>0</v>
      </c>
      <c r="C393" s="99">
        <v>0</v>
      </c>
      <c r="D393" s="2">
        <v>0</v>
      </c>
      <c r="E393" s="2">
        <v>0</v>
      </c>
      <c r="F393" s="2">
        <v>5106.49</v>
      </c>
      <c r="G393" s="2">
        <v>9343.52</v>
      </c>
      <c r="H393" s="2">
        <v>104.75</v>
      </c>
      <c r="I393" s="2">
        <v>104.75</v>
      </c>
      <c r="J393" s="100">
        <f t="shared" si="42"/>
        <v>9553.02</v>
      </c>
      <c r="K393" s="2">
        <v>0</v>
      </c>
      <c r="L393" s="3">
        <f t="shared" si="43"/>
        <v>9553.02</v>
      </c>
      <c r="M393" s="101">
        <f t="shared" si="44"/>
        <v>1</v>
      </c>
      <c r="O393" s="2">
        <v>0</v>
      </c>
      <c r="P393" s="3">
        <f t="shared" ref="P393:P402" si="45">O393-J393</f>
        <v>-9553.02</v>
      </c>
    </row>
    <row r="394" spans="1:16" x14ac:dyDescent="0.35">
      <c r="A394" s="114">
        <v>83101</v>
      </c>
      <c r="B394" s="2">
        <v>0</v>
      </c>
      <c r="C394" s="99">
        <v>0</v>
      </c>
      <c r="D394" s="2">
        <v>0</v>
      </c>
      <c r="E394" s="2">
        <v>0</v>
      </c>
      <c r="F394" s="2">
        <v>223.88</v>
      </c>
      <c r="G394" s="2">
        <v>389.18</v>
      </c>
      <c r="H394" s="2">
        <v>4.59</v>
      </c>
      <c r="I394" s="2">
        <v>4.59</v>
      </c>
      <c r="J394" s="100">
        <f t="shared" si="42"/>
        <v>398.36</v>
      </c>
      <c r="K394" s="2">
        <v>210.21000000000004</v>
      </c>
      <c r="L394" s="3">
        <f t="shared" si="43"/>
        <v>188.14999999999998</v>
      </c>
      <c r="M394" s="101">
        <f t="shared" si="44"/>
        <v>0.47231147705592924</v>
      </c>
      <c r="O394" s="2">
        <v>0</v>
      </c>
      <c r="P394" s="3">
        <f t="shared" si="45"/>
        <v>-398.36</v>
      </c>
    </row>
    <row r="395" spans="1:16" x14ac:dyDescent="0.35">
      <c r="A395" s="114">
        <v>83202</v>
      </c>
      <c r="B395" s="2">
        <v>0</v>
      </c>
      <c r="C395" s="99">
        <v>-223.12</v>
      </c>
      <c r="D395" s="2">
        <v>0</v>
      </c>
      <c r="E395" s="2">
        <v>0</v>
      </c>
      <c r="F395" s="2">
        <v>10793.24</v>
      </c>
      <c r="G395" s="2">
        <v>19748.900000000001</v>
      </c>
      <c r="H395" s="2">
        <v>221.4</v>
      </c>
      <c r="I395" s="2">
        <v>221.4</v>
      </c>
      <c r="J395" s="100">
        <f t="shared" si="42"/>
        <v>19968.580000000002</v>
      </c>
      <c r="K395" s="2">
        <v>17609.700000000004</v>
      </c>
      <c r="L395" s="3">
        <f t="shared" si="43"/>
        <v>2358.8799999999974</v>
      </c>
      <c r="M395" s="101">
        <f t="shared" si="44"/>
        <v>0.11812958157265049</v>
      </c>
      <c r="O395" s="2">
        <v>223.12</v>
      </c>
      <c r="P395" s="3">
        <f t="shared" si="45"/>
        <v>-19745.460000000003</v>
      </c>
    </row>
    <row r="396" spans="1:16" x14ac:dyDescent="0.35">
      <c r="A396" s="114">
        <v>83203</v>
      </c>
      <c r="B396" s="2">
        <v>0</v>
      </c>
      <c r="C396" s="99">
        <v>0</v>
      </c>
      <c r="D396" s="2">
        <v>0</v>
      </c>
      <c r="E396" s="2">
        <v>0</v>
      </c>
      <c r="F396" s="2">
        <v>141.38</v>
      </c>
      <c r="G396" s="2">
        <v>258.68</v>
      </c>
      <c r="H396" s="2">
        <v>2.9</v>
      </c>
      <c r="I396" s="2">
        <v>2.9</v>
      </c>
      <c r="J396" s="100">
        <f t="shared" si="42"/>
        <v>264.47999999999996</v>
      </c>
      <c r="K396" s="2">
        <v>0</v>
      </c>
      <c r="L396" s="3">
        <f t="shared" si="43"/>
        <v>264.47999999999996</v>
      </c>
      <c r="M396" s="101">
        <f t="shared" si="44"/>
        <v>1</v>
      </c>
      <c r="O396" s="2">
        <v>0</v>
      </c>
      <c r="P396" s="3">
        <f t="shared" si="45"/>
        <v>-264.47999999999996</v>
      </c>
    </row>
    <row r="397" spans="1:16" x14ac:dyDescent="0.35">
      <c r="A397" s="114">
        <v>83205</v>
      </c>
      <c r="B397" s="2">
        <v>0</v>
      </c>
      <c r="C397" s="99">
        <v>-928.68</v>
      </c>
      <c r="D397" s="2">
        <v>0</v>
      </c>
      <c r="E397" s="2">
        <v>0</v>
      </c>
      <c r="F397" s="2">
        <v>10233.01</v>
      </c>
      <c r="G397" s="2">
        <v>18724</v>
      </c>
      <c r="H397" s="2">
        <v>209.92</v>
      </c>
      <c r="I397" s="2">
        <v>209.92</v>
      </c>
      <c r="J397" s="100">
        <f t="shared" si="42"/>
        <v>18215.159999999996</v>
      </c>
      <c r="K397" s="2">
        <v>24427.310000000005</v>
      </c>
      <c r="L397" s="3">
        <f t="shared" si="43"/>
        <v>-6212.1500000000087</v>
      </c>
      <c r="M397" s="101">
        <f t="shared" si="44"/>
        <v>-0.34104284562968484</v>
      </c>
      <c r="O397" s="2">
        <v>928.68</v>
      </c>
      <c r="P397" s="3">
        <f t="shared" si="45"/>
        <v>-17286.479999999996</v>
      </c>
    </row>
    <row r="398" spans="1:16" x14ac:dyDescent="0.35">
      <c r="A398" s="114">
        <v>83206</v>
      </c>
      <c r="B398" s="2">
        <v>0</v>
      </c>
      <c r="C398" s="99">
        <v>-3090.7</v>
      </c>
      <c r="D398" s="2">
        <v>0</v>
      </c>
      <c r="E398" s="2">
        <v>0</v>
      </c>
      <c r="F398" s="2">
        <v>18447.47</v>
      </c>
      <c r="G398" s="2">
        <v>33753.42</v>
      </c>
      <c r="H398" s="2">
        <v>378.41</v>
      </c>
      <c r="I398" s="2">
        <v>378.41</v>
      </c>
      <c r="J398" s="100">
        <f t="shared" si="42"/>
        <v>31419.540000000008</v>
      </c>
      <c r="K398" s="2">
        <v>34070.500000000007</v>
      </c>
      <c r="L398" s="3">
        <f t="shared" si="43"/>
        <v>-2650.9599999999991</v>
      </c>
      <c r="M398" s="101">
        <f t="shared" si="44"/>
        <v>-8.4372972997058468E-2</v>
      </c>
      <c r="O398" s="2">
        <v>3090.7</v>
      </c>
      <c r="P398" s="3">
        <f t="shared" si="45"/>
        <v>-28328.840000000007</v>
      </c>
    </row>
    <row r="399" spans="1:16" x14ac:dyDescent="0.35">
      <c r="A399" s="114">
        <v>83402</v>
      </c>
      <c r="B399" s="2">
        <v>0</v>
      </c>
      <c r="C399" s="99">
        <v>-77.75</v>
      </c>
      <c r="D399" s="2">
        <v>0</v>
      </c>
      <c r="E399" s="2">
        <v>0</v>
      </c>
      <c r="F399" s="2">
        <v>1592.82</v>
      </c>
      <c r="G399" s="2">
        <v>2914.41</v>
      </c>
      <c r="H399" s="2">
        <v>32.68</v>
      </c>
      <c r="I399" s="2">
        <v>32.68</v>
      </c>
      <c r="J399" s="100">
        <f t="shared" si="42"/>
        <v>2902.0200000000004</v>
      </c>
      <c r="K399" s="2">
        <v>1325.52</v>
      </c>
      <c r="L399" s="3">
        <f t="shared" si="43"/>
        <v>1576.5000000000005</v>
      </c>
      <c r="M399" s="101">
        <f t="shared" si="44"/>
        <v>0.5432422932991503</v>
      </c>
      <c r="O399" s="2">
        <v>77.75</v>
      </c>
      <c r="P399" s="3">
        <f t="shared" si="45"/>
        <v>-2824.2700000000004</v>
      </c>
    </row>
    <row r="400" spans="1:16" x14ac:dyDescent="0.35">
      <c r="A400" s="114">
        <v>83501</v>
      </c>
      <c r="B400" s="2">
        <v>569.16</v>
      </c>
      <c r="C400" s="99">
        <v>390.46</v>
      </c>
      <c r="D400" s="2">
        <v>11.68</v>
      </c>
      <c r="E400" s="2">
        <v>11.68</v>
      </c>
      <c r="F400" s="2">
        <v>6197.38</v>
      </c>
      <c r="G400" s="2">
        <v>11339.68</v>
      </c>
      <c r="H400" s="2">
        <v>127.13</v>
      </c>
      <c r="I400" s="2">
        <v>127.13</v>
      </c>
      <c r="J400" s="100">
        <f t="shared" si="42"/>
        <v>12007.760000000002</v>
      </c>
      <c r="K400" s="2">
        <v>8850.3500000000022</v>
      </c>
      <c r="L400" s="3">
        <f t="shared" si="43"/>
        <v>3157.41</v>
      </c>
      <c r="M400" s="101">
        <f t="shared" si="44"/>
        <v>0.26294746064211805</v>
      </c>
      <c r="O400" s="2">
        <v>650.95000000000005</v>
      </c>
      <c r="P400" s="3">
        <f t="shared" si="45"/>
        <v>-11356.810000000001</v>
      </c>
    </row>
    <row r="401" spans="1:16" x14ac:dyDescent="0.35">
      <c r="A401" s="114">
        <v>83601</v>
      </c>
      <c r="B401" s="2">
        <v>0</v>
      </c>
      <c r="C401" s="99">
        <v>-671.91</v>
      </c>
      <c r="D401" s="2">
        <v>0</v>
      </c>
      <c r="E401" s="2">
        <v>0</v>
      </c>
      <c r="F401" s="2">
        <v>9111.1299999999992</v>
      </c>
      <c r="G401" s="2">
        <v>16671.02</v>
      </c>
      <c r="H401" s="2">
        <v>186.89</v>
      </c>
      <c r="I401" s="2">
        <v>186.89</v>
      </c>
      <c r="J401" s="100">
        <f t="shared" si="42"/>
        <v>16372.889999999998</v>
      </c>
      <c r="K401" s="2">
        <v>12688.250000000004</v>
      </c>
      <c r="L401" s="3">
        <f t="shared" si="43"/>
        <v>3684.639999999994</v>
      </c>
      <c r="M401" s="101">
        <f t="shared" si="44"/>
        <v>0.22504518139436561</v>
      </c>
      <c r="O401" s="2">
        <v>671.91</v>
      </c>
      <c r="P401" s="3">
        <f t="shared" si="45"/>
        <v>-15700.979999999998</v>
      </c>
    </row>
    <row r="402" spans="1:16" x14ac:dyDescent="0.35">
      <c r="A402" s="114">
        <v>83701</v>
      </c>
      <c r="B402" s="2">
        <v>0</v>
      </c>
      <c r="C402" s="99">
        <v>-164.7</v>
      </c>
      <c r="D402" s="2">
        <v>0</v>
      </c>
      <c r="E402" s="2">
        <v>0</v>
      </c>
      <c r="F402" s="2">
        <v>2093.87</v>
      </c>
      <c r="G402" s="2">
        <v>3831.15</v>
      </c>
      <c r="H402" s="2">
        <v>42.96</v>
      </c>
      <c r="I402" s="2">
        <v>42.96</v>
      </c>
      <c r="J402" s="100">
        <f t="shared" si="42"/>
        <v>3752.37</v>
      </c>
      <c r="K402" s="2">
        <v>2872.66</v>
      </c>
      <c r="L402" s="3">
        <f t="shared" si="43"/>
        <v>879.71</v>
      </c>
      <c r="M402" s="101">
        <f t="shared" si="44"/>
        <v>0.23444116651609517</v>
      </c>
      <c r="O402" s="2">
        <v>164.7</v>
      </c>
      <c r="P402" s="3">
        <f t="shared" si="45"/>
        <v>-3587.67</v>
      </c>
    </row>
    <row r="403" spans="1:16" x14ac:dyDescent="0.35">
      <c r="A403" s="115">
        <v>83802</v>
      </c>
      <c r="B403" s="2">
        <v>0</v>
      </c>
      <c r="C403" s="99">
        <v>0</v>
      </c>
      <c r="D403" s="2">
        <v>0</v>
      </c>
      <c r="E403" s="2">
        <v>0</v>
      </c>
      <c r="F403" s="2">
        <v>0</v>
      </c>
      <c r="G403" s="2">
        <v>0</v>
      </c>
      <c r="H403" s="2">
        <v>0</v>
      </c>
      <c r="I403" s="2">
        <v>0</v>
      </c>
      <c r="J403" s="100">
        <f t="shared" si="42"/>
        <v>0</v>
      </c>
      <c r="K403" s="2">
        <v>13456.32</v>
      </c>
      <c r="L403" s="3">
        <f t="shared" si="43"/>
        <v>-13456.32</v>
      </c>
      <c r="M403" s="101">
        <f t="shared" si="44"/>
        <v>1</v>
      </c>
      <c r="O403" s="2">
        <v>0</v>
      </c>
      <c r="P403" t="s">
        <v>71</v>
      </c>
    </row>
    <row r="404" spans="1:16" x14ac:dyDescent="0.35">
      <c r="A404" s="115">
        <v>83805</v>
      </c>
      <c r="B404" s="2">
        <v>0</v>
      </c>
      <c r="C404" s="99">
        <v>0</v>
      </c>
      <c r="D404" s="2">
        <v>0</v>
      </c>
      <c r="E404" s="2">
        <v>0</v>
      </c>
      <c r="F404" s="2">
        <v>0</v>
      </c>
      <c r="G404" s="2">
        <v>0</v>
      </c>
      <c r="H404" s="2">
        <v>0</v>
      </c>
      <c r="I404" s="2">
        <v>0</v>
      </c>
      <c r="J404" s="100">
        <f t="shared" si="42"/>
        <v>0</v>
      </c>
      <c r="K404" s="2">
        <v>13957.710000000003</v>
      </c>
      <c r="L404" s="3">
        <f t="shared" si="43"/>
        <v>-13957.710000000003</v>
      </c>
      <c r="M404" s="101">
        <f t="shared" si="44"/>
        <v>1</v>
      </c>
      <c r="O404" s="2">
        <v>0</v>
      </c>
      <c r="P404" t="s">
        <v>71</v>
      </c>
    </row>
    <row r="405" spans="1:16" x14ac:dyDescent="0.35">
      <c r="A405" s="114">
        <v>83806</v>
      </c>
      <c r="B405" s="2">
        <v>0</v>
      </c>
      <c r="C405" s="99">
        <v>0</v>
      </c>
      <c r="D405" s="2">
        <v>0</v>
      </c>
      <c r="E405" s="2">
        <v>0</v>
      </c>
      <c r="F405" s="2">
        <v>9.75</v>
      </c>
      <c r="G405" s="2">
        <v>17.84</v>
      </c>
      <c r="H405" s="2">
        <v>0.2</v>
      </c>
      <c r="I405" s="2">
        <v>0.2</v>
      </c>
      <c r="J405" s="100">
        <f t="shared" si="42"/>
        <v>18.239999999999998</v>
      </c>
      <c r="K405" s="2">
        <v>1790.3300000000004</v>
      </c>
      <c r="L405" s="3">
        <f t="shared" si="43"/>
        <v>-1772.0900000000004</v>
      </c>
      <c r="M405" s="101">
        <f t="shared" si="44"/>
        <v>-97.154057017543892</v>
      </c>
      <c r="O405" s="2">
        <v>0</v>
      </c>
      <c r="P405" s="3">
        <f>O405-J405</f>
        <v>-18.239999999999998</v>
      </c>
    </row>
    <row r="406" spans="1:16" x14ac:dyDescent="0.35">
      <c r="A406" s="114">
        <v>83812</v>
      </c>
      <c r="B406" s="2">
        <v>0</v>
      </c>
      <c r="C406" s="99">
        <v>-711.16</v>
      </c>
      <c r="D406" s="2">
        <v>0</v>
      </c>
      <c r="E406" s="2">
        <v>0</v>
      </c>
      <c r="F406" s="2">
        <v>14165.47</v>
      </c>
      <c r="G406" s="2">
        <v>25919.13</v>
      </c>
      <c r="H406" s="2">
        <v>290.56</v>
      </c>
      <c r="I406" s="2">
        <v>290.56</v>
      </c>
      <c r="J406" s="100">
        <f t="shared" si="42"/>
        <v>25789.089999999997</v>
      </c>
      <c r="K406" s="2">
        <v>0</v>
      </c>
      <c r="L406" s="3">
        <f t="shared" si="43"/>
        <v>25789.089999999997</v>
      </c>
      <c r="M406" s="101">
        <f t="shared" si="44"/>
        <v>1</v>
      </c>
      <c r="O406" s="2">
        <v>711.16</v>
      </c>
      <c r="P406" s="3">
        <f>O406-J406</f>
        <v>-25077.929999999997</v>
      </c>
    </row>
    <row r="407" spans="1:16" x14ac:dyDescent="0.35">
      <c r="A407" s="114">
        <v>83901</v>
      </c>
      <c r="B407" s="2">
        <v>0</v>
      </c>
      <c r="C407" s="99">
        <v>-209.61</v>
      </c>
      <c r="D407" s="2">
        <v>0</v>
      </c>
      <c r="E407" s="2">
        <v>0</v>
      </c>
      <c r="F407" s="2">
        <v>1561</v>
      </c>
      <c r="G407" s="2">
        <v>2856.26</v>
      </c>
      <c r="H407" s="2">
        <v>32.03</v>
      </c>
      <c r="I407" s="2">
        <v>32.03</v>
      </c>
      <c r="J407" s="100">
        <f t="shared" si="42"/>
        <v>2710.7099999999991</v>
      </c>
      <c r="K407" s="2">
        <v>428.95999999999992</v>
      </c>
      <c r="L407" s="3">
        <f t="shared" si="43"/>
        <v>2281.7499999999991</v>
      </c>
      <c r="M407" s="101">
        <f t="shared" si="44"/>
        <v>0.84175363650113799</v>
      </c>
      <c r="O407" s="2">
        <v>209.61</v>
      </c>
      <c r="P407" s="3">
        <f>O407-J407</f>
        <v>-2501.099999999999</v>
      </c>
    </row>
    <row r="408" spans="1:16" x14ac:dyDescent="0.35">
      <c r="A408" s="114">
        <v>84002</v>
      </c>
      <c r="B408" s="2">
        <v>0</v>
      </c>
      <c r="C408" s="99">
        <v>-3169.73</v>
      </c>
      <c r="D408" s="2">
        <v>0</v>
      </c>
      <c r="E408" s="2">
        <v>0</v>
      </c>
      <c r="F408" s="2">
        <v>20046.21</v>
      </c>
      <c r="G408" s="2">
        <v>36679.43</v>
      </c>
      <c r="H408" s="2">
        <v>411.25</v>
      </c>
      <c r="I408" s="2">
        <v>411.25</v>
      </c>
      <c r="J408" s="100">
        <f t="shared" si="42"/>
        <v>34332.200000000004</v>
      </c>
      <c r="K408" s="2">
        <v>36016.87999999999</v>
      </c>
      <c r="L408" s="3">
        <f t="shared" si="43"/>
        <v>-1684.6799999999857</v>
      </c>
      <c r="M408" s="101">
        <f t="shared" si="44"/>
        <v>-4.906996929995705E-2</v>
      </c>
      <c r="O408" s="2">
        <v>3169.73</v>
      </c>
      <c r="P408" s="3">
        <f>O408-J408</f>
        <v>-31162.470000000005</v>
      </c>
    </row>
    <row r="409" spans="1:16" x14ac:dyDescent="0.35">
      <c r="A409" s="114">
        <v>84003</v>
      </c>
      <c r="B409" s="2">
        <v>0</v>
      </c>
      <c r="C409" s="99">
        <v>-4792.04</v>
      </c>
      <c r="D409" s="2">
        <v>0</v>
      </c>
      <c r="E409" s="2">
        <v>0</v>
      </c>
      <c r="F409" s="2">
        <v>48258.03</v>
      </c>
      <c r="G409" s="2">
        <v>88270.86</v>
      </c>
      <c r="H409" s="2">
        <v>990.03</v>
      </c>
      <c r="I409" s="2">
        <v>990.03</v>
      </c>
      <c r="J409" s="100">
        <f t="shared" si="42"/>
        <v>85458.880000000005</v>
      </c>
      <c r="K409" s="2">
        <v>81305.630000000019</v>
      </c>
      <c r="L409" s="3">
        <f t="shared" si="43"/>
        <v>4153.2499999999854</v>
      </c>
      <c r="M409" s="101">
        <f t="shared" si="44"/>
        <v>4.8599396575288431E-2</v>
      </c>
      <c r="O409" s="2">
        <v>4792.04</v>
      </c>
      <c r="P409" s="3">
        <f>O409-J409</f>
        <v>-80666.840000000011</v>
      </c>
    </row>
    <row r="410" spans="1:16" x14ac:dyDescent="0.35">
      <c r="A410" s="115">
        <v>84101</v>
      </c>
      <c r="B410" s="2">
        <v>0</v>
      </c>
      <c r="C410" s="99">
        <v>0</v>
      </c>
      <c r="D410" s="2">
        <v>0</v>
      </c>
      <c r="E410" s="2">
        <v>0</v>
      </c>
      <c r="F410" s="2">
        <v>0</v>
      </c>
      <c r="G410" s="2">
        <v>0</v>
      </c>
      <c r="H410" s="2">
        <v>0</v>
      </c>
      <c r="I410" s="2">
        <v>0</v>
      </c>
      <c r="J410" s="100">
        <f t="shared" si="42"/>
        <v>0</v>
      </c>
      <c r="K410" s="2">
        <v>22.5</v>
      </c>
      <c r="L410" s="3">
        <f t="shared" si="43"/>
        <v>-22.5</v>
      </c>
      <c r="M410" s="101">
        <f t="shared" si="44"/>
        <v>1</v>
      </c>
      <c r="O410" s="2">
        <v>0</v>
      </c>
      <c r="P410" t="s">
        <v>114</v>
      </c>
    </row>
    <row r="411" spans="1:16" x14ac:dyDescent="0.35">
      <c r="A411" s="114">
        <v>84203</v>
      </c>
      <c r="B411" s="2">
        <v>0</v>
      </c>
      <c r="C411" s="99">
        <v>-1206.1400000000001</v>
      </c>
      <c r="D411" s="2">
        <v>0</v>
      </c>
      <c r="E411" s="2">
        <v>0</v>
      </c>
      <c r="F411" s="2">
        <v>4226.67</v>
      </c>
      <c r="G411" s="2">
        <v>7733.7</v>
      </c>
      <c r="H411" s="2">
        <v>86.68</v>
      </c>
      <c r="I411" s="2">
        <v>86.68</v>
      </c>
      <c r="J411" s="100">
        <f t="shared" si="42"/>
        <v>6700.92</v>
      </c>
      <c r="K411" s="2">
        <v>8026.2899999999981</v>
      </c>
      <c r="L411" s="3">
        <f t="shared" si="43"/>
        <v>-1325.3699999999981</v>
      </c>
      <c r="M411" s="101">
        <f t="shared" si="44"/>
        <v>-0.19778925878834519</v>
      </c>
      <c r="O411" s="2">
        <v>1206.1400000000001</v>
      </c>
      <c r="P411" s="3">
        <f t="shared" ref="P411:P420" si="46">O411-J411</f>
        <v>-5494.78</v>
      </c>
    </row>
    <row r="412" spans="1:16" x14ac:dyDescent="0.35">
      <c r="A412" s="114">
        <v>84207</v>
      </c>
      <c r="B412" s="2">
        <v>0</v>
      </c>
      <c r="C412" s="99">
        <v>-660.95</v>
      </c>
      <c r="D412" s="2">
        <v>0</v>
      </c>
      <c r="E412" s="2">
        <v>0</v>
      </c>
      <c r="F412" s="2">
        <v>8716.56</v>
      </c>
      <c r="G412" s="2">
        <v>15949.04</v>
      </c>
      <c r="H412" s="2">
        <v>178.79</v>
      </c>
      <c r="I412" s="2">
        <v>178.79</v>
      </c>
      <c r="J412" s="100">
        <f t="shared" si="42"/>
        <v>15645.670000000004</v>
      </c>
      <c r="K412" s="2">
        <v>14300.409999999996</v>
      </c>
      <c r="L412" s="3">
        <f t="shared" si="43"/>
        <v>1345.2600000000075</v>
      </c>
      <c r="M412" s="101">
        <f t="shared" si="44"/>
        <v>8.5982894947931737E-2</v>
      </c>
      <c r="O412" s="2">
        <v>660.95</v>
      </c>
      <c r="P412" s="3">
        <f t="shared" si="46"/>
        <v>-14984.720000000003</v>
      </c>
    </row>
    <row r="413" spans="1:16" x14ac:dyDescent="0.35">
      <c r="A413" s="114">
        <v>84208</v>
      </c>
      <c r="B413" s="2">
        <v>0</v>
      </c>
      <c r="C413" s="99">
        <v>-152.56</v>
      </c>
      <c r="D413" s="2">
        <v>0</v>
      </c>
      <c r="E413" s="2">
        <v>0</v>
      </c>
      <c r="F413" s="2">
        <v>1060.29</v>
      </c>
      <c r="G413" s="2">
        <v>1939.96</v>
      </c>
      <c r="H413" s="2">
        <v>21.75</v>
      </c>
      <c r="I413" s="2">
        <v>21.75</v>
      </c>
      <c r="J413" s="100">
        <f t="shared" si="42"/>
        <v>1830.9</v>
      </c>
      <c r="K413" s="2">
        <v>859.29</v>
      </c>
      <c r="L413" s="3">
        <f t="shared" si="43"/>
        <v>971.61000000000013</v>
      </c>
      <c r="M413" s="101">
        <f t="shared" si="44"/>
        <v>0.53067343929215149</v>
      </c>
      <c r="O413" s="2">
        <v>152.56</v>
      </c>
      <c r="P413" s="3">
        <f t="shared" si="46"/>
        <v>-1678.3400000000001</v>
      </c>
    </row>
    <row r="414" spans="1:16" x14ac:dyDescent="0.35">
      <c r="A414" s="114">
        <v>84209</v>
      </c>
      <c r="B414" s="2">
        <v>13560.86</v>
      </c>
      <c r="C414" s="99">
        <v>22974.99</v>
      </c>
      <c r="D414" s="2">
        <v>278.2</v>
      </c>
      <c r="E414" s="2">
        <v>278.2</v>
      </c>
      <c r="F414" s="2">
        <v>8101.14</v>
      </c>
      <c r="G414" s="2">
        <v>14822.92</v>
      </c>
      <c r="H414" s="2">
        <v>166.21</v>
      </c>
      <c r="I414" s="2">
        <v>166.21</v>
      </c>
      <c r="J414" s="100">
        <f t="shared" si="42"/>
        <v>38686.730000000003</v>
      </c>
      <c r="K414" s="2">
        <v>34827.599999999991</v>
      </c>
      <c r="L414" s="3">
        <f t="shared" si="43"/>
        <v>3859.1300000000119</v>
      </c>
      <c r="M414" s="101">
        <f t="shared" si="44"/>
        <v>9.97533262697574E-2</v>
      </c>
      <c r="O414" s="2">
        <v>1837.81</v>
      </c>
      <c r="P414" s="3">
        <f t="shared" si="46"/>
        <v>-36848.920000000006</v>
      </c>
    </row>
    <row r="415" spans="1:16" x14ac:dyDescent="0.35">
      <c r="A415" s="114">
        <v>84210</v>
      </c>
      <c r="B415" s="2">
        <v>0</v>
      </c>
      <c r="C415" s="99">
        <v>-699.58</v>
      </c>
      <c r="D415" s="2">
        <v>0</v>
      </c>
      <c r="E415" s="2">
        <v>0</v>
      </c>
      <c r="F415" s="2">
        <v>7238.93</v>
      </c>
      <c r="G415" s="2">
        <v>13245.26</v>
      </c>
      <c r="H415" s="2">
        <v>148.51</v>
      </c>
      <c r="I415" s="2">
        <v>148.51</v>
      </c>
      <c r="J415" s="100">
        <f t="shared" si="42"/>
        <v>12842.699999999997</v>
      </c>
      <c r="K415" s="2">
        <v>15608.100000000002</v>
      </c>
      <c r="L415" s="3">
        <f t="shared" si="43"/>
        <v>-2765.4000000000051</v>
      </c>
      <c r="M415" s="101">
        <f t="shared" si="44"/>
        <v>-0.21532855240720453</v>
      </c>
      <c r="O415" s="2">
        <v>699.58</v>
      </c>
      <c r="P415" s="3">
        <f t="shared" si="46"/>
        <v>-12143.119999999997</v>
      </c>
    </row>
    <row r="416" spans="1:16" x14ac:dyDescent="0.35">
      <c r="A416" s="114">
        <v>84211</v>
      </c>
      <c r="B416" s="2">
        <v>0</v>
      </c>
      <c r="C416" s="99">
        <v>-29.54</v>
      </c>
      <c r="D416" s="2">
        <v>0</v>
      </c>
      <c r="E416" s="2">
        <v>0</v>
      </c>
      <c r="F416" s="2">
        <v>238.03</v>
      </c>
      <c r="G416" s="2">
        <v>435.53</v>
      </c>
      <c r="H416" s="2">
        <v>4.8899999999999997</v>
      </c>
      <c r="I416" s="2">
        <v>4.8899999999999997</v>
      </c>
      <c r="J416" s="100">
        <f t="shared" si="42"/>
        <v>415.77</v>
      </c>
      <c r="K416" s="2">
        <v>848.67000000000007</v>
      </c>
      <c r="L416" s="3">
        <f t="shared" si="43"/>
        <v>-432.90000000000009</v>
      </c>
      <c r="M416" s="101">
        <f t="shared" si="44"/>
        <v>-1.0412006638285594</v>
      </c>
      <c r="O416" s="2">
        <v>29.54</v>
      </c>
      <c r="P416" s="3">
        <f t="shared" si="46"/>
        <v>-386.22999999999996</v>
      </c>
    </row>
    <row r="417" spans="1:16" x14ac:dyDescent="0.35">
      <c r="A417" s="114">
        <v>84212</v>
      </c>
      <c r="B417" s="2">
        <v>0</v>
      </c>
      <c r="C417" s="99">
        <v>-94.6</v>
      </c>
      <c r="D417" s="2">
        <v>0</v>
      </c>
      <c r="E417" s="2">
        <v>0</v>
      </c>
      <c r="F417" s="2">
        <v>896.15</v>
      </c>
      <c r="G417" s="2">
        <v>1639.68</v>
      </c>
      <c r="H417" s="2">
        <v>18.39</v>
      </c>
      <c r="I417" s="2">
        <v>18.39</v>
      </c>
      <c r="J417" s="100">
        <f t="shared" si="42"/>
        <v>1581.8599999999997</v>
      </c>
      <c r="K417" s="2">
        <v>2148.8600000000006</v>
      </c>
      <c r="L417" s="3">
        <f t="shared" si="43"/>
        <v>-567.00000000000091</v>
      </c>
      <c r="M417" s="101">
        <f t="shared" si="44"/>
        <v>-0.35843879989379657</v>
      </c>
      <c r="O417" s="2">
        <v>94.6</v>
      </c>
      <c r="P417" s="3">
        <f t="shared" si="46"/>
        <v>-1487.2599999999998</v>
      </c>
    </row>
    <row r="418" spans="1:16" x14ac:dyDescent="0.35">
      <c r="A418" s="114">
        <v>84213</v>
      </c>
      <c r="B418" s="2">
        <v>0</v>
      </c>
      <c r="C418" s="99">
        <v>0</v>
      </c>
      <c r="D418" s="2">
        <v>0</v>
      </c>
      <c r="E418" s="2">
        <v>0</v>
      </c>
      <c r="F418" s="2">
        <v>6171</v>
      </c>
      <c r="G418" s="2">
        <v>11291.28</v>
      </c>
      <c r="H418" s="2">
        <v>126.59</v>
      </c>
      <c r="I418" s="2">
        <v>126.59</v>
      </c>
      <c r="J418" s="100">
        <f t="shared" si="42"/>
        <v>11544.46</v>
      </c>
      <c r="K418" s="2">
        <v>10495.18</v>
      </c>
      <c r="L418" s="3">
        <f t="shared" si="43"/>
        <v>1049.2799999999988</v>
      </c>
      <c r="M418" s="101">
        <f t="shared" si="44"/>
        <v>9.0890349137161805E-2</v>
      </c>
      <c r="O418" s="2">
        <v>0</v>
      </c>
      <c r="P418" s="3">
        <f t="shared" si="46"/>
        <v>-11544.46</v>
      </c>
    </row>
    <row r="419" spans="1:16" x14ac:dyDescent="0.35">
      <c r="A419" s="114">
        <v>84301</v>
      </c>
      <c r="B419" s="2">
        <v>0</v>
      </c>
      <c r="C419" s="99">
        <v>-1359.71</v>
      </c>
      <c r="D419" s="2">
        <v>0</v>
      </c>
      <c r="E419" s="2">
        <v>0</v>
      </c>
      <c r="F419" s="2">
        <v>9204.24</v>
      </c>
      <c r="G419" s="2">
        <v>16841.25</v>
      </c>
      <c r="H419" s="2">
        <v>188.8</v>
      </c>
      <c r="I419" s="2">
        <v>188.8</v>
      </c>
      <c r="J419" s="100">
        <f t="shared" si="42"/>
        <v>15859.139999999998</v>
      </c>
      <c r="K419" s="2">
        <v>20052.78</v>
      </c>
      <c r="L419" s="3">
        <f t="shared" si="43"/>
        <v>-4193.6400000000012</v>
      </c>
      <c r="M419" s="101">
        <f t="shared" si="44"/>
        <v>-0.26443047983686391</v>
      </c>
      <c r="O419" s="2">
        <v>1359.71</v>
      </c>
      <c r="P419" s="3">
        <f t="shared" si="46"/>
        <v>-14499.429999999997</v>
      </c>
    </row>
    <row r="420" spans="1:16" x14ac:dyDescent="0.35">
      <c r="A420" s="114">
        <v>84401</v>
      </c>
      <c r="B420" s="2">
        <v>0</v>
      </c>
      <c r="C420" s="99">
        <v>-1071.8900000000001</v>
      </c>
      <c r="D420" s="2">
        <v>0</v>
      </c>
      <c r="E420" s="2">
        <v>0</v>
      </c>
      <c r="F420" s="2">
        <v>2879.27</v>
      </c>
      <c r="G420" s="2">
        <v>5268.25</v>
      </c>
      <c r="H420" s="2">
        <v>59.06</v>
      </c>
      <c r="I420" s="2">
        <v>59.06</v>
      </c>
      <c r="J420" s="100">
        <f t="shared" si="42"/>
        <v>4314.4800000000014</v>
      </c>
      <c r="K420" s="2">
        <v>10192.749999999996</v>
      </c>
      <c r="L420" s="3">
        <f t="shared" si="43"/>
        <v>-5878.269999999995</v>
      </c>
      <c r="M420" s="101">
        <f t="shared" si="44"/>
        <v>-1.3624515584728618</v>
      </c>
      <c r="O420" s="2">
        <v>1071.8900000000001</v>
      </c>
      <c r="P420" s="3">
        <f t="shared" si="46"/>
        <v>-3242.5900000000011</v>
      </c>
    </row>
    <row r="421" spans="1:16" x14ac:dyDescent="0.35">
      <c r="A421" s="115">
        <v>84601</v>
      </c>
      <c r="B421" s="2">
        <v>0</v>
      </c>
      <c r="C421" s="99">
        <v>0</v>
      </c>
      <c r="D421" s="2">
        <v>0</v>
      </c>
      <c r="E421" s="2">
        <v>0</v>
      </c>
      <c r="F421" s="2">
        <v>0</v>
      </c>
      <c r="G421" s="2">
        <v>0</v>
      </c>
      <c r="H421" s="2">
        <v>0</v>
      </c>
      <c r="I421" s="2">
        <v>0</v>
      </c>
      <c r="J421" s="100">
        <f t="shared" si="42"/>
        <v>0</v>
      </c>
      <c r="K421" s="2">
        <v>210.26999999999995</v>
      </c>
      <c r="L421" s="3">
        <f t="shared" si="43"/>
        <v>-210.26999999999995</v>
      </c>
      <c r="M421" s="101">
        <f t="shared" si="44"/>
        <v>1</v>
      </c>
      <c r="O421" s="2">
        <v>0</v>
      </c>
      <c r="P421" t="s">
        <v>114</v>
      </c>
    </row>
    <row r="422" spans="1:16" x14ac:dyDescent="0.35">
      <c r="A422" s="114">
        <v>84603</v>
      </c>
      <c r="B422" s="2">
        <v>0</v>
      </c>
      <c r="C422" s="99">
        <v>-676.03</v>
      </c>
      <c r="D422" s="2">
        <v>0</v>
      </c>
      <c r="E422" s="2">
        <v>0</v>
      </c>
      <c r="F422" s="2">
        <v>7146.38</v>
      </c>
      <c r="G422" s="2">
        <v>13076.06</v>
      </c>
      <c r="H422" s="2">
        <v>146.6</v>
      </c>
      <c r="I422" s="2">
        <v>146.6</v>
      </c>
      <c r="J422" s="100">
        <f t="shared" si="42"/>
        <v>12693.229999999996</v>
      </c>
      <c r="K422" s="2">
        <v>10660.59</v>
      </c>
      <c r="L422" s="3">
        <f t="shared" si="43"/>
        <v>2032.6399999999958</v>
      </c>
      <c r="M422" s="101">
        <f t="shared" si="44"/>
        <v>0.16013575740768871</v>
      </c>
      <c r="O422" s="2">
        <v>676.03</v>
      </c>
      <c r="P422" s="3">
        <f t="shared" ref="P422:P445" si="47">O422-J422</f>
        <v>-12017.199999999995</v>
      </c>
    </row>
    <row r="423" spans="1:16" x14ac:dyDescent="0.35">
      <c r="A423" s="114">
        <v>84604</v>
      </c>
      <c r="B423" s="2">
        <v>0</v>
      </c>
      <c r="C423" s="99">
        <v>-336.5</v>
      </c>
      <c r="D423" s="2">
        <v>0</v>
      </c>
      <c r="E423" s="2">
        <v>0</v>
      </c>
      <c r="F423" s="2">
        <v>2018.14</v>
      </c>
      <c r="G423" s="2">
        <v>3692.67</v>
      </c>
      <c r="H423" s="2">
        <v>41.4</v>
      </c>
      <c r="I423" s="2">
        <v>41.4</v>
      </c>
      <c r="J423" s="100">
        <f t="shared" si="42"/>
        <v>3438.9699999999993</v>
      </c>
      <c r="K423" s="2">
        <v>5908.2200000000021</v>
      </c>
      <c r="L423" s="3">
        <f t="shared" si="43"/>
        <v>-2469.2500000000027</v>
      </c>
      <c r="M423" s="101">
        <f t="shared" si="44"/>
        <v>-0.71802022117087472</v>
      </c>
      <c r="O423" s="2">
        <v>336.5</v>
      </c>
      <c r="P423" s="3">
        <f t="shared" si="47"/>
        <v>-3102.4699999999993</v>
      </c>
    </row>
    <row r="424" spans="1:16" x14ac:dyDescent="0.35">
      <c r="A424" s="114">
        <v>84605</v>
      </c>
      <c r="B424" s="2">
        <v>0</v>
      </c>
      <c r="C424" s="99">
        <v>0</v>
      </c>
      <c r="D424" s="2">
        <v>0</v>
      </c>
      <c r="E424" s="2">
        <v>0</v>
      </c>
      <c r="F424" s="2">
        <v>27.51</v>
      </c>
      <c r="G424" s="2">
        <v>50.34</v>
      </c>
      <c r="H424" s="2">
        <v>0.56000000000000005</v>
      </c>
      <c r="I424" s="2">
        <v>0.56000000000000005</v>
      </c>
      <c r="J424" s="100">
        <f t="shared" si="42"/>
        <v>51.460000000000008</v>
      </c>
      <c r="K424" s="2">
        <v>2836.0399999999986</v>
      </c>
      <c r="L424" s="3">
        <f t="shared" si="43"/>
        <v>-2784.5799999999986</v>
      </c>
      <c r="M424" s="101">
        <f t="shared" si="44"/>
        <v>-54.111542945977419</v>
      </c>
      <c r="O424" s="2">
        <v>0</v>
      </c>
      <c r="P424" s="3">
        <f t="shared" si="47"/>
        <v>-51.460000000000008</v>
      </c>
    </row>
    <row r="425" spans="1:16" x14ac:dyDescent="0.35">
      <c r="A425" s="114">
        <v>90203</v>
      </c>
      <c r="B425" s="2">
        <v>470127.88</v>
      </c>
      <c r="C425" s="99">
        <v>811992.05</v>
      </c>
      <c r="D425" s="2">
        <v>0</v>
      </c>
      <c r="E425" s="2">
        <v>9643.6299999999992</v>
      </c>
      <c r="F425" s="2">
        <v>14657.26</v>
      </c>
      <c r="G425" s="2">
        <v>26819.15</v>
      </c>
      <c r="H425" s="2">
        <v>0</v>
      </c>
      <c r="I425" s="2">
        <v>300.66000000000003</v>
      </c>
      <c r="J425" s="100">
        <f t="shared" si="42"/>
        <v>848755.49000000011</v>
      </c>
      <c r="K425" s="2">
        <v>800819.28</v>
      </c>
      <c r="L425" s="3">
        <f t="shared" si="43"/>
        <v>47936.210000000079</v>
      </c>
      <c r="M425" s="101">
        <f t="shared" si="44"/>
        <v>5.6478232617971136E-2</v>
      </c>
      <c r="O425" s="2">
        <v>48223.16</v>
      </c>
      <c r="P425" s="3">
        <f t="shared" si="47"/>
        <v>-800532.33000000007</v>
      </c>
    </row>
    <row r="426" spans="1:16" x14ac:dyDescent="0.35">
      <c r="A426" s="114">
        <v>90208</v>
      </c>
      <c r="B426" s="2">
        <v>6113.74</v>
      </c>
      <c r="C426" s="99">
        <v>10441.6</v>
      </c>
      <c r="D426" s="2">
        <v>0</v>
      </c>
      <c r="E426" s="2">
        <v>0</v>
      </c>
      <c r="F426" s="2">
        <v>0</v>
      </c>
      <c r="G426" s="2">
        <v>0</v>
      </c>
      <c r="H426" s="2">
        <v>0</v>
      </c>
      <c r="I426" s="2">
        <v>0</v>
      </c>
      <c r="J426" s="100">
        <f t="shared" si="42"/>
        <v>10441.6</v>
      </c>
      <c r="K426" s="2">
        <v>12655.03</v>
      </c>
      <c r="L426" s="3">
        <f t="shared" si="43"/>
        <v>-2213.4300000000003</v>
      </c>
      <c r="M426" s="101">
        <f t="shared" si="44"/>
        <v>-0.21198188017162123</v>
      </c>
      <c r="O426" s="2">
        <v>745</v>
      </c>
      <c r="P426" s="3">
        <f t="shared" si="47"/>
        <v>-9696.6</v>
      </c>
    </row>
    <row r="427" spans="1:16" x14ac:dyDescent="0.35">
      <c r="A427" s="114">
        <v>90403</v>
      </c>
      <c r="B427" s="2">
        <v>863806.42</v>
      </c>
      <c r="C427" s="99">
        <v>1513137.45</v>
      </c>
      <c r="D427" s="2">
        <v>17718.95</v>
      </c>
      <c r="E427" s="2">
        <v>17718.95</v>
      </c>
      <c r="F427" s="2">
        <v>20295.11</v>
      </c>
      <c r="G427" s="2">
        <v>37134.92</v>
      </c>
      <c r="H427" s="2">
        <v>416.34</v>
      </c>
      <c r="I427" s="2">
        <v>416.34</v>
      </c>
      <c r="J427" s="100">
        <f t="shared" si="42"/>
        <v>1586542.95</v>
      </c>
      <c r="K427" s="2">
        <v>1395064.7900000003</v>
      </c>
      <c r="L427" s="3">
        <f t="shared" si="43"/>
        <v>191478.15999999968</v>
      </c>
      <c r="M427" s="101">
        <f t="shared" si="44"/>
        <v>0.12068892304491327</v>
      </c>
      <c r="O427" s="2">
        <v>67402.75</v>
      </c>
      <c r="P427" s="3">
        <f t="shared" si="47"/>
        <v>-1519140.2</v>
      </c>
    </row>
    <row r="428" spans="1:16" x14ac:dyDescent="0.35">
      <c r="A428" s="114">
        <v>90407</v>
      </c>
      <c r="B428" s="2">
        <v>25512.69</v>
      </c>
      <c r="C428" s="99">
        <v>46681.55</v>
      </c>
      <c r="D428" s="2">
        <v>523.33000000000004</v>
      </c>
      <c r="E428" s="2">
        <v>523.33000000000004</v>
      </c>
      <c r="F428" s="2">
        <v>9808.24</v>
      </c>
      <c r="G428" s="2">
        <v>17946.560000000001</v>
      </c>
      <c r="H428" s="2">
        <v>201.18</v>
      </c>
      <c r="I428" s="2">
        <v>201.18</v>
      </c>
      <c r="J428" s="100">
        <f t="shared" si="42"/>
        <v>66077.12999999999</v>
      </c>
      <c r="K428" s="2">
        <v>54167.319999999992</v>
      </c>
      <c r="L428" s="3">
        <f t="shared" si="43"/>
        <v>11909.809999999998</v>
      </c>
      <c r="M428" s="101">
        <f t="shared" si="44"/>
        <v>0.1802410304442702</v>
      </c>
      <c r="O428" s="2">
        <v>0</v>
      </c>
      <c r="P428" s="3">
        <f t="shared" si="47"/>
        <v>-66077.12999999999</v>
      </c>
    </row>
    <row r="429" spans="1:16" x14ac:dyDescent="0.35">
      <c r="A429" s="114">
        <v>90704</v>
      </c>
      <c r="B429" s="2">
        <v>253966.8</v>
      </c>
      <c r="C429" s="99">
        <v>464694.6</v>
      </c>
      <c r="D429" s="2">
        <v>5209.55</v>
      </c>
      <c r="E429" s="2">
        <v>5209.55</v>
      </c>
      <c r="F429" s="2">
        <v>39780.839999999997</v>
      </c>
      <c r="G429" s="2">
        <v>72789.210000000006</v>
      </c>
      <c r="H429" s="2">
        <v>816.02</v>
      </c>
      <c r="I429" s="2">
        <v>816.02</v>
      </c>
      <c r="J429" s="100">
        <f t="shared" si="42"/>
        <v>549534.94999999995</v>
      </c>
      <c r="K429" s="2">
        <v>512580.40000000008</v>
      </c>
      <c r="L429" s="3">
        <f t="shared" si="43"/>
        <v>36954.549999999872</v>
      </c>
      <c r="M429" s="101">
        <f t="shared" si="44"/>
        <v>6.7246951263063209E-2</v>
      </c>
      <c r="O429" s="2">
        <v>0</v>
      </c>
      <c r="P429" s="3">
        <f t="shared" si="47"/>
        <v>-549534.94999999995</v>
      </c>
    </row>
    <row r="430" spans="1:16" x14ac:dyDescent="0.35">
      <c r="A430" s="114">
        <v>90705</v>
      </c>
      <c r="B430" s="2">
        <v>311384.65000000002</v>
      </c>
      <c r="C430" s="99">
        <v>569557.49</v>
      </c>
      <c r="D430" s="2">
        <v>6389.66</v>
      </c>
      <c r="E430" s="2">
        <v>6389.66</v>
      </c>
      <c r="F430" s="2">
        <v>49096.08</v>
      </c>
      <c r="G430" s="2">
        <v>89833.02</v>
      </c>
      <c r="H430" s="2">
        <v>1007.07</v>
      </c>
      <c r="I430" s="2">
        <v>1007.07</v>
      </c>
      <c r="J430" s="100">
        <f t="shared" si="42"/>
        <v>674183.97</v>
      </c>
      <c r="K430" s="2">
        <v>616574.67000000016</v>
      </c>
      <c r="L430" s="3">
        <f t="shared" si="43"/>
        <v>57609.299999999814</v>
      </c>
      <c r="M430" s="101">
        <f t="shared" si="44"/>
        <v>8.5450414966110541E-2</v>
      </c>
      <c r="O430" s="2">
        <v>0</v>
      </c>
      <c r="P430" s="3">
        <f t="shared" si="47"/>
        <v>-674183.97</v>
      </c>
    </row>
    <row r="431" spans="1:16" x14ac:dyDescent="0.35">
      <c r="A431" s="114">
        <v>90707</v>
      </c>
      <c r="B431" s="2">
        <v>68317.2</v>
      </c>
      <c r="C431" s="99">
        <v>125002.92</v>
      </c>
      <c r="D431" s="2">
        <v>1401.36</v>
      </c>
      <c r="E431" s="2">
        <v>1401.36</v>
      </c>
      <c r="F431" s="2">
        <v>10094.1</v>
      </c>
      <c r="G431" s="2">
        <v>18469.71</v>
      </c>
      <c r="H431" s="2">
        <v>207.06</v>
      </c>
      <c r="I431" s="2">
        <v>207.06</v>
      </c>
      <c r="J431" s="100">
        <f t="shared" si="42"/>
        <v>146689.46999999997</v>
      </c>
      <c r="K431" s="2">
        <v>130514.50999999997</v>
      </c>
      <c r="L431" s="3">
        <f t="shared" si="43"/>
        <v>16174.960000000006</v>
      </c>
      <c r="M431" s="101">
        <f t="shared" si="44"/>
        <v>0.1102666742200378</v>
      </c>
      <c r="O431" s="2">
        <v>0</v>
      </c>
      <c r="P431" s="3">
        <f t="shared" si="47"/>
        <v>-146689.46999999997</v>
      </c>
    </row>
    <row r="432" spans="1:16" x14ac:dyDescent="0.35">
      <c r="A432" s="114">
        <v>90709</v>
      </c>
      <c r="B432" s="2">
        <v>822144.73</v>
      </c>
      <c r="C432" s="99">
        <v>1423315.66</v>
      </c>
      <c r="D432" s="2">
        <v>16864.62</v>
      </c>
      <c r="E432" s="2">
        <v>16864.62</v>
      </c>
      <c r="F432" s="2">
        <v>23689.71</v>
      </c>
      <c r="G432" s="2">
        <v>43346.06</v>
      </c>
      <c r="H432" s="2">
        <v>485.94</v>
      </c>
      <c r="I432" s="2">
        <v>485.94</v>
      </c>
      <c r="J432" s="100">
        <f t="shared" si="42"/>
        <v>1501362.84</v>
      </c>
      <c r="K432" s="2">
        <v>1375288.26</v>
      </c>
      <c r="L432" s="3">
        <f t="shared" si="43"/>
        <v>126074.58000000007</v>
      </c>
      <c r="M432" s="101">
        <f t="shared" si="44"/>
        <v>8.3973425104886742E-2</v>
      </c>
      <c r="O432" s="2">
        <v>80998.44</v>
      </c>
      <c r="P432" s="3">
        <f t="shared" si="47"/>
        <v>-1420364.4000000001</v>
      </c>
    </row>
    <row r="433" spans="1:16" x14ac:dyDescent="0.35">
      <c r="A433" s="114">
        <v>90710</v>
      </c>
      <c r="B433" s="2">
        <v>49859.02</v>
      </c>
      <c r="C433" s="99">
        <v>91228.83</v>
      </c>
      <c r="D433" s="2">
        <v>0</v>
      </c>
      <c r="E433" s="2">
        <v>0</v>
      </c>
      <c r="F433" s="2">
        <v>13006.64</v>
      </c>
      <c r="G433" s="2">
        <v>23798.799999999999</v>
      </c>
      <c r="H433" s="2">
        <v>0</v>
      </c>
      <c r="I433" s="2">
        <v>0</v>
      </c>
      <c r="J433" s="100">
        <f t="shared" si="42"/>
        <v>115027.63</v>
      </c>
      <c r="K433" s="2">
        <v>111947.44</v>
      </c>
      <c r="L433" s="3">
        <f t="shared" si="43"/>
        <v>3080.1900000000023</v>
      </c>
      <c r="M433" s="101">
        <f t="shared" si="44"/>
        <v>2.6777827205515772E-2</v>
      </c>
      <c r="O433" s="2">
        <v>0</v>
      </c>
      <c r="P433" s="3">
        <f t="shared" si="47"/>
        <v>-115027.63</v>
      </c>
    </row>
    <row r="434" spans="1:16" x14ac:dyDescent="0.35">
      <c r="A434" s="114">
        <v>90711</v>
      </c>
      <c r="B434" s="2">
        <v>325231.86</v>
      </c>
      <c r="C434" s="99">
        <v>565512.37</v>
      </c>
      <c r="D434" s="2">
        <v>6671.44</v>
      </c>
      <c r="E434" s="2">
        <v>6671.44</v>
      </c>
      <c r="F434" s="2">
        <v>13936.01</v>
      </c>
      <c r="G434" s="2">
        <v>25499.41</v>
      </c>
      <c r="H434" s="2">
        <v>285.86</v>
      </c>
      <c r="I434" s="2">
        <v>285.86</v>
      </c>
      <c r="J434" s="100">
        <f t="shared" si="42"/>
        <v>604926.37999999989</v>
      </c>
      <c r="K434" s="2">
        <v>502799.14999999997</v>
      </c>
      <c r="L434" s="3">
        <f t="shared" si="43"/>
        <v>102127.22999999992</v>
      </c>
      <c r="M434" s="101">
        <f t="shared" si="44"/>
        <v>0.16882588258095133</v>
      </c>
      <c r="O434" s="2">
        <v>29577.95</v>
      </c>
      <c r="P434" s="3">
        <f t="shared" si="47"/>
        <v>-575348.42999999993</v>
      </c>
    </row>
    <row r="435" spans="1:16" x14ac:dyDescent="0.35">
      <c r="A435" s="114">
        <v>90803</v>
      </c>
      <c r="B435" s="2">
        <v>356963.68</v>
      </c>
      <c r="C435" s="99">
        <v>620368.52</v>
      </c>
      <c r="D435" s="2">
        <v>7322.4</v>
      </c>
      <c r="E435" s="2">
        <v>0</v>
      </c>
      <c r="F435" s="2">
        <v>0</v>
      </c>
      <c r="G435" s="2">
        <v>0</v>
      </c>
      <c r="H435" s="2">
        <v>0</v>
      </c>
      <c r="I435" s="2">
        <v>0</v>
      </c>
      <c r="J435" s="100">
        <f t="shared" si="42"/>
        <v>627690.92000000004</v>
      </c>
      <c r="K435" s="2">
        <v>589115.29999999993</v>
      </c>
      <c r="L435" s="3">
        <f t="shared" si="43"/>
        <v>38575.620000000112</v>
      </c>
      <c r="M435" s="101">
        <f t="shared" si="44"/>
        <v>6.1456393219771456E-2</v>
      </c>
      <c r="O435" s="2">
        <v>32783.620000000003</v>
      </c>
      <c r="P435" s="3">
        <f t="shared" si="47"/>
        <v>-594907.30000000005</v>
      </c>
    </row>
    <row r="436" spans="1:16" x14ac:dyDescent="0.35">
      <c r="A436" s="114">
        <v>90807</v>
      </c>
      <c r="B436" s="2">
        <v>37707.67</v>
      </c>
      <c r="C436" s="99">
        <v>68995.929999999993</v>
      </c>
      <c r="D436" s="2">
        <v>773.54</v>
      </c>
      <c r="E436" s="2">
        <v>773.54</v>
      </c>
      <c r="F436" s="2">
        <v>0</v>
      </c>
      <c r="G436" s="2">
        <v>0</v>
      </c>
      <c r="H436" s="2">
        <v>0</v>
      </c>
      <c r="I436" s="2">
        <v>0</v>
      </c>
      <c r="J436" s="100">
        <f t="shared" si="42"/>
        <v>70543.00999999998</v>
      </c>
      <c r="K436" s="2">
        <v>42325.209999999992</v>
      </c>
      <c r="L436" s="3">
        <f t="shared" si="43"/>
        <v>28217.799999999988</v>
      </c>
      <c r="M436" s="101">
        <f t="shared" si="44"/>
        <v>0.4000084487463747</v>
      </c>
      <c r="O436" s="2">
        <v>0</v>
      </c>
      <c r="P436" s="3">
        <f t="shared" si="47"/>
        <v>-70543.00999999998</v>
      </c>
    </row>
    <row r="437" spans="1:16" x14ac:dyDescent="0.35">
      <c r="A437" s="114">
        <v>90809</v>
      </c>
      <c r="B437" s="2">
        <v>20863.97</v>
      </c>
      <c r="C437" s="99">
        <v>38177.58</v>
      </c>
      <c r="D437" s="2">
        <v>0</v>
      </c>
      <c r="E437" s="2">
        <v>0</v>
      </c>
      <c r="F437" s="2">
        <v>0</v>
      </c>
      <c r="G437" s="2">
        <v>0</v>
      </c>
      <c r="H437" s="2">
        <v>0</v>
      </c>
      <c r="I437" s="2">
        <v>0</v>
      </c>
      <c r="J437" s="100">
        <f t="shared" si="42"/>
        <v>38177.58</v>
      </c>
      <c r="K437" s="2">
        <v>10088.469999999999</v>
      </c>
      <c r="L437" s="3">
        <f t="shared" si="43"/>
        <v>28089.11</v>
      </c>
      <c r="M437" s="101">
        <f t="shared" si="44"/>
        <v>0.735748834787328</v>
      </c>
      <c r="O437" s="2">
        <v>0</v>
      </c>
      <c r="P437" s="3">
        <f t="shared" si="47"/>
        <v>-38177.58</v>
      </c>
    </row>
    <row r="438" spans="1:16" x14ac:dyDescent="0.35">
      <c r="A438" s="114">
        <v>90810</v>
      </c>
      <c r="B438" s="2">
        <v>6725.37</v>
      </c>
      <c r="C438" s="99">
        <v>11036.25</v>
      </c>
      <c r="D438" s="2">
        <v>134.74</v>
      </c>
      <c r="E438" s="2">
        <v>134.74</v>
      </c>
      <c r="F438" s="2">
        <v>0</v>
      </c>
      <c r="G438" s="2">
        <v>0</v>
      </c>
      <c r="H438" s="2">
        <v>0</v>
      </c>
      <c r="I438" s="2">
        <v>0</v>
      </c>
      <c r="J438" s="100">
        <f t="shared" si="42"/>
        <v>11305.73</v>
      </c>
      <c r="K438" s="2">
        <v>16052.33</v>
      </c>
      <c r="L438" s="3">
        <f t="shared" si="43"/>
        <v>-4746.6000000000004</v>
      </c>
      <c r="M438" s="101">
        <f t="shared" si="44"/>
        <v>-0.41984020492263663</v>
      </c>
      <c r="O438" s="2">
        <v>982.11</v>
      </c>
      <c r="P438" s="3">
        <f t="shared" si="47"/>
        <v>-10323.619999999999</v>
      </c>
    </row>
    <row r="439" spans="1:16" x14ac:dyDescent="0.35">
      <c r="A439" s="114">
        <v>91007</v>
      </c>
      <c r="B439" s="2">
        <v>664152.71</v>
      </c>
      <c r="C439" s="99">
        <v>1215226.54</v>
      </c>
      <c r="D439" s="2">
        <v>13623.6</v>
      </c>
      <c r="E439" s="2">
        <v>13623.6</v>
      </c>
      <c r="F439" s="2">
        <v>0</v>
      </c>
      <c r="G439" s="2">
        <v>0</v>
      </c>
      <c r="H439" s="2">
        <v>0</v>
      </c>
      <c r="I439" s="2">
        <v>0</v>
      </c>
      <c r="J439" s="100">
        <f t="shared" si="42"/>
        <v>1242473.7400000002</v>
      </c>
      <c r="K439" s="2">
        <v>1134064.4000000001</v>
      </c>
      <c r="L439" s="3">
        <f t="shared" si="43"/>
        <v>108409.34000000008</v>
      </c>
      <c r="M439" s="101">
        <f t="shared" si="44"/>
        <v>8.7252821938916841E-2</v>
      </c>
      <c r="O439" s="2">
        <v>0</v>
      </c>
      <c r="P439" s="3">
        <f t="shared" si="47"/>
        <v>-1242473.7400000002</v>
      </c>
    </row>
    <row r="440" spans="1:16" x14ac:dyDescent="0.35">
      <c r="A440" s="114">
        <v>91009</v>
      </c>
      <c r="B440" s="2">
        <v>86141.35</v>
      </c>
      <c r="C440" s="99">
        <v>148309.49</v>
      </c>
      <c r="D440" s="2">
        <v>1766.97</v>
      </c>
      <c r="E440" s="2">
        <v>1766.97</v>
      </c>
      <c r="F440" s="2">
        <v>14166.44</v>
      </c>
      <c r="G440" s="2">
        <v>25921.07</v>
      </c>
      <c r="H440" s="2">
        <v>290.60000000000002</v>
      </c>
      <c r="I440" s="2">
        <v>290.60000000000002</v>
      </c>
      <c r="J440" s="100">
        <f t="shared" si="42"/>
        <v>178345.7</v>
      </c>
      <c r="K440" s="2">
        <v>151584.41999999998</v>
      </c>
      <c r="L440" s="3">
        <f t="shared" si="43"/>
        <v>26761.280000000028</v>
      </c>
      <c r="M440" s="101">
        <f t="shared" si="44"/>
        <v>0.15005284680258635</v>
      </c>
      <c r="O440" s="2">
        <v>9307.2099999999991</v>
      </c>
      <c r="P440" s="3">
        <f t="shared" si="47"/>
        <v>-169038.49000000002</v>
      </c>
    </row>
    <row r="441" spans="1:16" x14ac:dyDescent="0.35">
      <c r="A441" s="114">
        <v>91203</v>
      </c>
      <c r="B441" s="2">
        <v>27020.7</v>
      </c>
      <c r="C441" s="99">
        <v>47514.12</v>
      </c>
      <c r="D441" s="2">
        <v>554.29</v>
      </c>
      <c r="E441" s="2">
        <v>0</v>
      </c>
      <c r="F441" s="2">
        <v>9.98</v>
      </c>
      <c r="G441" s="2">
        <v>19.78</v>
      </c>
      <c r="H441" s="2">
        <v>0.22</v>
      </c>
      <c r="I441" s="2">
        <v>0</v>
      </c>
      <c r="J441" s="100">
        <f t="shared" si="42"/>
        <v>48088.41</v>
      </c>
      <c r="K441" s="2">
        <v>48478.85</v>
      </c>
      <c r="L441" s="3">
        <f t="shared" si="43"/>
        <v>-390.43999999999505</v>
      </c>
      <c r="M441" s="101">
        <f t="shared" si="44"/>
        <v>-8.1192120928929665E-3</v>
      </c>
      <c r="O441" s="2">
        <v>1926.62</v>
      </c>
      <c r="P441" s="3">
        <f t="shared" si="47"/>
        <v>-46161.79</v>
      </c>
    </row>
    <row r="442" spans="1:16" x14ac:dyDescent="0.35">
      <c r="A442" s="114">
        <v>91503</v>
      </c>
      <c r="B442" s="2">
        <v>27876.84</v>
      </c>
      <c r="C442" s="99">
        <v>49380.22</v>
      </c>
      <c r="D442" s="2">
        <v>0</v>
      </c>
      <c r="E442" s="2">
        <v>0</v>
      </c>
      <c r="F442" s="2">
        <v>2842.72</v>
      </c>
      <c r="G442" s="2">
        <v>5201.41</v>
      </c>
      <c r="H442" s="2">
        <v>0</v>
      </c>
      <c r="I442" s="2">
        <v>0</v>
      </c>
      <c r="J442" s="100">
        <f t="shared" si="42"/>
        <v>54581.630000000005</v>
      </c>
      <c r="K442" s="2">
        <v>36993.06</v>
      </c>
      <c r="L442" s="3">
        <f t="shared" si="43"/>
        <v>17588.570000000007</v>
      </c>
      <c r="M442" s="101">
        <f t="shared" si="44"/>
        <v>0.32224339947341268</v>
      </c>
      <c r="O442" s="2">
        <v>1627.13</v>
      </c>
      <c r="P442" s="3">
        <f t="shared" si="47"/>
        <v>-52954.500000000007</v>
      </c>
    </row>
    <row r="443" spans="1:16" x14ac:dyDescent="0.35">
      <c r="A443" s="114">
        <v>91604</v>
      </c>
      <c r="B443" s="2">
        <v>5502.09</v>
      </c>
      <c r="C443" s="99">
        <v>8713.07</v>
      </c>
      <c r="D443" s="2">
        <v>112.86</v>
      </c>
      <c r="E443" s="2">
        <v>0</v>
      </c>
      <c r="F443" s="2">
        <v>0</v>
      </c>
      <c r="G443" s="2">
        <v>0</v>
      </c>
      <c r="H443" s="2">
        <v>0</v>
      </c>
      <c r="I443" s="2">
        <v>0</v>
      </c>
      <c r="J443" s="100">
        <f t="shared" si="42"/>
        <v>8825.93</v>
      </c>
      <c r="K443" s="2">
        <v>2456.9699999999998</v>
      </c>
      <c r="L443" s="3">
        <f t="shared" si="43"/>
        <v>6368.9600000000009</v>
      </c>
      <c r="M443" s="101">
        <f t="shared" si="44"/>
        <v>0.7216191381531466</v>
      </c>
      <c r="O443" s="2">
        <v>1354.22</v>
      </c>
      <c r="P443" s="3">
        <f t="shared" si="47"/>
        <v>-7471.71</v>
      </c>
    </row>
    <row r="444" spans="1:16" x14ac:dyDescent="0.35">
      <c r="A444" s="114">
        <v>91605</v>
      </c>
      <c r="B444" s="2">
        <v>4171.1499999999996</v>
      </c>
      <c r="C444" s="99">
        <v>7010.94</v>
      </c>
      <c r="D444" s="2">
        <v>85.56</v>
      </c>
      <c r="E444" s="2">
        <v>85.56</v>
      </c>
      <c r="F444" s="2">
        <v>2755.81</v>
      </c>
      <c r="G444" s="2">
        <v>5042.38</v>
      </c>
      <c r="H444" s="2">
        <v>56.52</v>
      </c>
      <c r="I444" s="2">
        <v>56.52</v>
      </c>
      <c r="J444" s="100">
        <f t="shared" si="42"/>
        <v>12337.480000000001</v>
      </c>
      <c r="K444" s="2">
        <v>10814.990000000003</v>
      </c>
      <c r="L444" s="3">
        <f t="shared" si="43"/>
        <v>1522.489999999998</v>
      </c>
      <c r="M444" s="101">
        <f t="shared" si="44"/>
        <v>0.12340364482860339</v>
      </c>
      <c r="O444" s="2">
        <v>621.01</v>
      </c>
      <c r="P444" s="3">
        <f t="shared" si="47"/>
        <v>-11716.470000000001</v>
      </c>
    </row>
    <row r="445" spans="1:16" x14ac:dyDescent="0.35">
      <c r="A445" s="114">
        <v>91804</v>
      </c>
      <c r="B445" s="2">
        <v>9406.7900000000009</v>
      </c>
      <c r="C445" s="99">
        <v>17211.82</v>
      </c>
      <c r="D445" s="2">
        <v>192.95</v>
      </c>
      <c r="E445" s="2">
        <v>192.95</v>
      </c>
      <c r="F445" s="2">
        <v>0</v>
      </c>
      <c r="G445" s="2">
        <v>0</v>
      </c>
      <c r="H445" s="2">
        <v>0</v>
      </c>
      <c r="I445" s="2">
        <v>0</v>
      </c>
      <c r="J445" s="100">
        <f t="shared" si="42"/>
        <v>17597.72</v>
      </c>
      <c r="K445" s="2">
        <v>5904.77</v>
      </c>
      <c r="L445" s="3">
        <f t="shared" si="43"/>
        <v>11692.95</v>
      </c>
      <c r="M445" s="101">
        <f t="shared" si="44"/>
        <v>0.66445823663520043</v>
      </c>
      <c r="O445" s="2">
        <v>0</v>
      </c>
      <c r="P445" s="3">
        <f t="shared" si="47"/>
        <v>-17597.72</v>
      </c>
    </row>
    <row r="446" spans="1:16" x14ac:dyDescent="0.35">
      <c r="A446" s="102">
        <v>91807</v>
      </c>
      <c r="J446" s="100">
        <f t="shared" si="42"/>
        <v>0</v>
      </c>
      <c r="K446" s="2">
        <v>60136.07</v>
      </c>
      <c r="L446" s="3">
        <f t="shared" si="43"/>
        <v>-60136.07</v>
      </c>
      <c r="M446" s="101">
        <f t="shared" si="44"/>
        <v>1</v>
      </c>
      <c r="O446" s="2"/>
      <c r="P446" t="s">
        <v>77</v>
      </c>
    </row>
    <row r="447" spans="1:16" x14ac:dyDescent="0.35">
      <c r="A447" s="114">
        <v>92109</v>
      </c>
      <c r="B447" s="2">
        <v>23270.51</v>
      </c>
      <c r="C447" s="99">
        <v>42128.65</v>
      </c>
      <c r="D447" s="2">
        <v>0</v>
      </c>
      <c r="E447" s="2">
        <v>0</v>
      </c>
      <c r="F447" s="2">
        <v>0</v>
      </c>
      <c r="G447" s="2">
        <v>0</v>
      </c>
      <c r="H447" s="2">
        <v>0</v>
      </c>
      <c r="I447" s="2">
        <v>0</v>
      </c>
      <c r="J447" s="100">
        <f t="shared" si="42"/>
        <v>42128.65</v>
      </c>
      <c r="K447" s="2">
        <v>25801.41</v>
      </c>
      <c r="L447" s="3">
        <f t="shared" si="43"/>
        <v>16327.240000000002</v>
      </c>
      <c r="M447" s="101">
        <f t="shared" si="44"/>
        <v>0.38755668648295166</v>
      </c>
      <c r="O447" s="2">
        <v>0</v>
      </c>
      <c r="P447" s="3">
        <f t="shared" ref="P447:P486" si="48">O447-J447</f>
        <v>-42128.65</v>
      </c>
    </row>
    <row r="448" spans="1:16" x14ac:dyDescent="0.35">
      <c r="A448" s="114">
        <v>92114</v>
      </c>
      <c r="B448" s="2">
        <v>53347.21</v>
      </c>
      <c r="C448" s="99">
        <v>97611.51</v>
      </c>
      <c r="D448" s="2">
        <v>0</v>
      </c>
      <c r="E448" s="2">
        <v>0</v>
      </c>
      <c r="F448" s="2">
        <v>0</v>
      </c>
      <c r="G448" s="2">
        <v>0</v>
      </c>
      <c r="H448" s="2">
        <v>0</v>
      </c>
      <c r="I448" s="2">
        <v>0</v>
      </c>
      <c r="J448" s="100">
        <f t="shared" si="42"/>
        <v>97611.51</v>
      </c>
      <c r="K448" s="2">
        <v>91126.07</v>
      </c>
      <c r="L448" s="3">
        <f t="shared" si="43"/>
        <v>6485.4399999999878</v>
      </c>
      <c r="M448" s="101">
        <f t="shared" si="44"/>
        <v>6.6441344878283182E-2</v>
      </c>
      <c r="O448" s="2">
        <v>0</v>
      </c>
      <c r="P448" s="3">
        <f t="shared" si="48"/>
        <v>-97611.51</v>
      </c>
    </row>
    <row r="449" spans="1:16" x14ac:dyDescent="0.35">
      <c r="A449" s="114">
        <v>92116</v>
      </c>
      <c r="B449" s="2">
        <v>39605.269999999997</v>
      </c>
      <c r="C449" s="99">
        <v>71659.570000000007</v>
      </c>
      <c r="D449" s="2">
        <v>0</v>
      </c>
      <c r="E449" s="2">
        <v>0</v>
      </c>
      <c r="F449" s="2">
        <v>0</v>
      </c>
      <c r="G449" s="2">
        <v>0</v>
      </c>
      <c r="H449" s="2">
        <v>0</v>
      </c>
      <c r="I449" s="2">
        <v>0</v>
      </c>
      <c r="J449" s="100">
        <f t="shared" si="42"/>
        <v>71659.570000000007</v>
      </c>
      <c r="K449" s="2">
        <v>34465.82</v>
      </c>
      <c r="L449" s="3">
        <f t="shared" si="43"/>
        <v>37193.750000000007</v>
      </c>
      <c r="M449" s="101">
        <f t="shared" si="44"/>
        <v>0.51903395457159462</v>
      </c>
      <c r="O449" s="2">
        <v>0</v>
      </c>
      <c r="P449" s="3">
        <f t="shared" si="48"/>
        <v>-71659.570000000007</v>
      </c>
    </row>
    <row r="450" spans="1:16" x14ac:dyDescent="0.35">
      <c r="A450" s="114">
        <v>92117</v>
      </c>
      <c r="B450" s="2">
        <v>67195.67</v>
      </c>
      <c r="C450" s="99">
        <v>122950.81</v>
      </c>
      <c r="D450" s="2">
        <v>0</v>
      </c>
      <c r="E450" s="2">
        <v>0</v>
      </c>
      <c r="F450" s="2">
        <v>0</v>
      </c>
      <c r="G450" s="2">
        <v>0</v>
      </c>
      <c r="H450" s="2">
        <v>0</v>
      </c>
      <c r="I450" s="2">
        <v>0</v>
      </c>
      <c r="J450" s="100">
        <f t="shared" si="42"/>
        <v>122950.81</v>
      </c>
      <c r="K450" s="2">
        <v>135809.25</v>
      </c>
      <c r="L450" s="3">
        <f t="shared" si="43"/>
        <v>-12858.440000000002</v>
      </c>
      <c r="M450" s="101">
        <f t="shared" si="44"/>
        <v>-0.10458198689378299</v>
      </c>
      <c r="O450" s="2">
        <v>0</v>
      </c>
      <c r="P450" s="3">
        <f t="shared" si="48"/>
        <v>-122950.81</v>
      </c>
    </row>
    <row r="451" spans="1:16" x14ac:dyDescent="0.35">
      <c r="A451" s="114">
        <v>92118</v>
      </c>
      <c r="B451" s="2">
        <v>10125.5</v>
      </c>
      <c r="C451" s="99">
        <v>18527.189999999999</v>
      </c>
      <c r="D451" s="2">
        <v>207.69</v>
      </c>
      <c r="E451" s="2">
        <v>207.69</v>
      </c>
      <c r="F451" s="2">
        <v>2240.77</v>
      </c>
      <c r="G451" s="2">
        <v>4100</v>
      </c>
      <c r="H451" s="2">
        <v>45.96</v>
      </c>
      <c r="I451" s="2">
        <v>45.96</v>
      </c>
      <c r="J451" s="100">
        <f t="shared" ref="J451:J486" si="49">SUM(C451:I451)-F451</f>
        <v>23134.489999999994</v>
      </c>
      <c r="K451" s="2">
        <v>14740.519999999999</v>
      </c>
      <c r="L451" s="3">
        <f t="shared" ref="L451:L486" si="50">J451-K451</f>
        <v>8393.9699999999957</v>
      </c>
      <c r="M451" s="101">
        <f t="shared" si="44"/>
        <v>0.3628335874272568</v>
      </c>
      <c r="O451" s="2">
        <v>0</v>
      </c>
      <c r="P451" s="3">
        <f t="shared" si="48"/>
        <v>-23134.489999999994</v>
      </c>
    </row>
    <row r="452" spans="1:16" x14ac:dyDescent="0.35">
      <c r="A452" s="114">
        <v>92119</v>
      </c>
      <c r="B452" s="2">
        <v>7919.24</v>
      </c>
      <c r="C452" s="99">
        <v>14490.31</v>
      </c>
      <c r="D452" s="2">
        <v>0</v>
      </c>
      <c r="E452" s="2">
        <v>0</v>
      </c>
      <c r="F452" s="2">
        <v>744.63</v>
      </c>
      <c r="G452" s="2">
        <v>1362.54</v>
      </c>
      <c r="H452" s="2">
        <v>0</v>
      </c>
      <c r="I452" s="2">
        <v>0</v>
      </c>
      <c r="J452" s="100">
        <f t="shared" si="49"/>
        <v>15852.85</v>
      </c>
      <c r="K452" s="2">
        <v>0</v>
      </c>
      <c r="L452" s="3">
        <f t="shared" si="50"/>
        <v>15852.85</v>
      </c>
      <c r="M452" s="101">
        <f t="shared" si="44"/>
        <v>1</v>
      </c>
      <c r="O452" s="2">
        <v>0</v>
      </c>
      <c r="P452" s="3">
        <f t="shared" si="48"/>
        <v>-15852.85</v>
      </c>
    </row>
    <row r="453" spans="1:16" x14ac:dyDescent="0.35">
      <c r="A453" s="114">
        <v>92121</v>
      </c>
      <c r="B453" s="2">
        <v>17487.3</v>
      </c>
      <c r="C453" s="99">
        <v>31997.15</v>
      </c>
      <c r="D453" s="2">
        <v>0</v>
      </c>
      <c r="E453" s="2">
        <v>0</v>
      </c>
      <c r="F453" s="2">
        <v>0</v>
      </c>
      <c r="G453" s="2">
        <v>0</v>
      </c>
      <c r="H453" s="2">
        <v>0</v>
      </c>
      <c r="I453" s="2">
        <v>0</v>
      </c>
      <c r="J453" s="100">
        <f t="shared" si="49"/>
        <v>31997.15</v>
      </c>
      <c r="K453" s="2">
        <v>0</v>
      </c>
      <c r="L453" s="3">
        <f t="shared" si="50"/>
        <v>31997.15</v>
      </c>
      <c r="M453" s="101">
        <f t="shared" ref="M453:M486" si="51">IF(J453=0,1,L453/J453)</f>
        <v>1</v>
      </c>
      <c r="O453" s="2">
        <v>0</v>
      </c>
      <c r="P453" s="3">
        <f t="shared" si="48"/>
        <v>-31997.15</v>
      </c>
    </row>
    <row r="454" spans="1:16" x14ac:dyDescent="0.35">
      <c r="A454" s="114">
        <v>92202</v>
      </c>
      <c r="B454" s="2">
        <v>29371.75</v>
      </c>
      <c r="C454" s="99">
        <v>49684.54</v>
      </c>
      <c r="D454" s="2">
        <v>0</v>
      </c>
      <c r="E454" s="2">
        <v>0</v>
      </c>
      <c r="F454" s="2">
        <v>2616.88</v>
      </c>
      <c r="G454" s="2">
        <v>4788.34</v>
      </c>
      <c r="H454" s="2">
        <v>0</v>
      </c>
      <c r="I454" s="2">
        <v>0</v>
      </c>
      <c r="J454" s="100">
        <f t="shared" si="49"/>
        <v>54472.88</v>
      </c>
      <c r="K454" s="2">
        <v>45414.19</v>
      </c>
      <c r="L454" s="3">
        <f t="shared" si="50"/>
        <v>9058.6899999999951</v>
      </c>
      <c r="M454" s="101">
        <f t="shared" si="51"/>
        <v>0.16629724736419288</v>
      </c>
      <c r="O454" s="2">
        <v>4058.23</v>
      </c>
      <c r="P454" s="3">
        <f t="shared" si="48"/>
        <v>-50414.649999999994</v>
      </c>
    </row>
    <row r="455" spans="1:16" x14ac:dyDescent="0.35">
      <c r="A455" s="114">
        <v>92204</v>
      </c>
      <c r="B455" s="2">
        <v>301417.38</v>
      </c>
      <c r="C455" s="99">
        <v>551515.78</v>
      </c>
      <c r="D455" s="2">
        <v>6181.75</v>
      </c>
      <c r="E455" s="2">
        <v>6181.75</v>
      </c>
      <c r="F455" s="2">
        <v>12649.4</v>
      </c>
      <c r="G455" s="2">
        <v>23145.27</v>
      </c>
      <c r="H455" s="2">
        <v>260.62</v>
      </c>
      <c r="I455" s="2">
        <v>260.62</v>
      </c>
      <c r="J455" s="100">
        <f t="shared" si="49"/>
        <v>587545.79</v>
      </c>
      <c r="K455" s="2">
        <v>495067.83000000007</v>
      </c>
      <c r="L455" s="3">
        <f t="shared" si="50"/>
        <v>92477.959999999963</v>
      </c>
      <c r="M455" s="101">
        <f t="shared" si="51"/>
        <v>0.1573970260258353</v>
      </c>
      <c r="O455" s="2">
        <v>0</v>
      </c>
      <c r="P455" s="3">
        <f t="shared" si="48"/>
        <v>-587545.79</v>
      </c>
    </row>
    <row r="456" spans="1:16" x14ac:dyDescent="0.35">
      <c r="A456" s="114">
        <v>92302</v>
      </c>
      <c r="B456" s="2">
        <v>462031.3</v>
      </c>
      <c r="C456" s="99">
        <v>803287.09</v>
      </c>
      <c r="D456" s="2">
        <v>9477.6</v>
      </c>
      <c r="E456" s="2">
        <v>9477.6</v>
      </c>
      <c r="F456" s="2">
        <v>21835.61</v>
      </c>
      <c r="G456" s="2">
        <v>39953.46</v>
      </c>
      <c r="H456" s="2">
        <v>447.91</v>
      </c>
      <c r="I456" s="2">
        <v>447.91</v>
      </c>
      <c r="J456" s="100">
        <f t="shared" si="49"/>
        <v>863091.57</v>
      </c>
      <c r="K456" s="2">
        <v>781399.00999999989</v>
      </c>
      <c r="L456" s="3">
        <f t="shared" si="50"/>
        <v>81692.560000000056</v>
      </c>
      <c r="M456" s="101">
        <f t="shared" si="51"/>
        <v>9.4651092467511952E-2</v>
      </c>
      <c r="O456" s="2">
        <v>42111.49</v>
      </c>
      <c r="P456" s="3">
        <f t="shared" si="48"/>
        <v>-820980.08</v>
      </c>
    </row>
    <row r="457" spans="1:16" x14ac:dyDescent="0.35">
      <c r="A457" s="114">
        <v>92310</v>
      </c>
      <c r="B457" s="2">
        <v>137106.81</v>
      </c>
      <c r="C457" s="99">
        <v>250870.36</v>
      </c>
      <c r="D457" s="2">
        <v>2812.37</v>
      </c>
      <c r="E457" s="2">
        <v>2812.37</v>
      </c>
      <c r="F457" s="2">
        <v>0</v>
      </c>
      <c r="G457" s="2">
        <v>0</v>
      </c>
      <c r="H457" s="2">
        <v>0</v>
      </c>
      <c r="I457" s="2">
        <v>0</v>
      </c>
      <c r="J457" s="100">
        <f t="shared" si="49"/>
        <v>256495.09999999998</v>
      </c>
      <c r="K457" s="2">
        <v>239063.81999999998</v>
      </c>
      <c r="L457" s="3">
        <f t="shared" si="50"/>
        <v>17431.28</v>
      </c>
      <c r="M457" s="101">
        <f t="shared" si="51"/>
        <v>6.7959504879430449E-2</v>
      </c>
      <c r="O457" s="2">
        <v>0</v>
      </c>
      <c r="P457" s="3">
        <f t="shared" si="48"/>
        <v>-256495.09999999998</v>
      </c>
    </row>
    <row r="458" spans="1:16" x14ac:dyDescent="0.35">
      <c r="A458" s="114">
        <v>92313</v>
      </c>
      <c r="B458" s="2">
        <v>67207.16</v>
      </c>
      <c r="C458" s="99">
        <v>122971.9</v>
      </c>
      <c r="D458" s="2">
        <v>1378.64</v>
      </c>
      <c r="E458" s="2">
        <v>1378.64</v>
      </c>
      <c r="F458" s="2">
        <v>5576.48</v>
      </c>
      <c r="G458" s="2">
        <v>10203.92</v>
      </c>
      <c r="H458" s="2">
        <v>114.4</v>
      </c>
      <c r="I458" s="2">
        <v>114.4</v>
      </c>
      <c r="J458" s="100">
        <f t="shared" si="49"/>
        <v>136161.9</v>
      </c>
      <c r="K458" s="2">
        <v>114526.58</v>
      </c>
      <c r="L458" s="3">
        <f t="shared" si="50"/>
        <v>21635.319999999992</v>
      </c>
      <c r="M458" s="101">
        <f t="shared" si="51"/>
        <v>0.15889408123711549</v>
      </c>
      <c r="O458" s="2">
        <v>0</v>
      </c>
      <c r="P458" s="3">
        <f t="shared" si="48"/>
        <v>-136161.9</v>
      </c>
    </row>
    <row r="459" spans="1:16" x14ac:dyDescent="0.35">
      <c r="A459" s="114">
        <v>92318</v>
      </c>
      <c r="B459" s="2">
        <v>17030.77</v>
      </c>
      <c r="C459" s="99">
        <v>31158.2</v>
      </c>
      <c r="D459" s="2">
        <v>349.37</v>
      </c>
      <c r="E459" s="2">
        <v>349.37</v>
      </c>
      <c r="F459" s="2">
        <v>0</v>
      </c>
      <c r="G459" s="2">
        <v>0</v>
      </c>
      <c r="H459" s="2">
        <v>0</v>
      </c>
      <c r="I459" s="2">
        <v>0</v>
      </c>
      <c r="J459" s="100">
        <f t="shared" si="49"/>
        <v>31856.94</v>
      </c>
      <c r="K459" s="2">
        <v>22058.86</v>
      </c>
      <c r="L459" s="3">
        <f t="shared" si="50"/>
        <v>9798.0799999999981</v>
      </c>
      <c r="M459" s="101">
        <f t="shared" si="51"/>
        <v>0.30756500781305418</v>
      </c>
      <c r="O459" s="2">
        <v>0</v>
      </c>
      <c r="P459" s="3">
        <f t="shared" si="48"/>
        <v>-31856.94</v>
      </c>
    </row>
    <row r="460" spans="1:16" x14ac:dyDescent="0.35">
      <c r="A460" s="114">
        <v>92319</v>
      </c>
      <c r="B460" s="2">
        <v>180975.62</v>
      </c>
      <c r="C460" s="99">
        <v>330720.88</v>
      </c>
      <c r="D460" s="2">
        <v>3712.32</v>
      </c>
      <c r="E460" s="2">
        <v>3712.32</v>
      </c>
      <c r="F460" s="2">
        <v>38667.29</v>
      </c>
      <c r="G460" s="2">
        <v>70751.240000000005</v>
      </c>
      <c r="H460" s="2">
        <v>793.16</v>
      </c>
      <c r="I460" s="2">
        <v>793.16</v>
      </c>
      <c r="J460" s="100">
        <f t="shared" si="49"/>
        <v>410483.07999999996</v>
      </c>
      <c r="K460" s="2">
        <v>370870.41999999993</v>
      </c>
      <c r="L460" s="3">
        <f t="shared" si="50"/>
        <v>39612.660000000033</v>
      </c>
      <c r="M460" s="101">
        <f t="shared" si="51"/>
        <v>9.6502540372675139E-2</v>
      </c>
      <c r="O460" s="2">
        <v>0</v>
      </c>
      <c r="P460" s="3">
        <f t="shared" si="48"/>
        <v>-410483.07999999996</v>
      </c>
    </row>
    <row r="461" spans="1:16" x14ac:dyDescent="0.35">
      <c r="A461" s="114">
        <v>92404</v>
      </c>
      <c r="B461" s="2">
        <v>25798.51</v>
      </c>
      <c r="C461" s="99">
        <v>45385.18</v>
      </c>
      <c r="D461" s="2">
        <v>529.16999999999996</v>
      </c>
      <c r="E461" s="2">
        <v>529.16999999999996</v>
      </c>
      <c r="F461" s="2">
        <v>351</v>
      </c>
      <c r="G461" s="2">
        <v>642.24</v>
      </c>
      <c r="H461" s="2">
        <v>7.2</v>
      </c>
      <c r="I461" s="2">
        <v>7.2</v>
      </c>
      <c r="J461" s="100">
        <f t="shared" si="49"/>
        <v>47100.159999999989</v>
      </c>
      <c r="K461" s="2">
        <v>38247.37000000001</v>
      </c>
      <c r="L461" s="3">
        <f t="shared" si="50"/>
        <v>8852.789999999979</v>
      </c>
      <c r="M461" s="101">
        <f t="shared" si="51"/>
        <v>0.18795668634671264</v>
      </c>
      <c r="O461" s="2">
        <v>1819.51</v>
      </c>
      <c r="P461" s="3">
        <f t="shared" si="48"/>
        <v>-45280.649999999987</v>
      </c>
    </row>
    <row r="462" spans="1:16" x14ac:dyDescent="0.35">
      <c r="A462" s="114">
        <v>92502</v>
      </c>
      <c r="B462" s="2">
        <v>55813.67</v>
      </c>
      <c r="C462" s="99">
        <v>96424.58</v>
      </c>
      <c r="D462" s="2">
        <v>1144.8699999999999</v>
      </c>
      <c r="E462" s="2">
        <v>1144.8699999999999</v>
      </c>
      <c r="F462" s="2">
        <v>623.66</v>
      </c>
      <c r="G462" s="2">
        <v>1141.04</v>
      </c>
      <c r="H462" s="2">
        <v>12.8</v>
      </c>
      <c r="I462" s="2">
        <v>12.8</v>
      </c>
      <c r="J462" s="100">
        <f t="shared" si="49"/>
        <v>99880.959999999992</v>
      </c>
      <c r="K462" s="2">
        <v>107041.40999999997</v>
      </c>
      <c r="L462" s="3">
        <f t="shared" si="50"/>
        <v>-7160.4499999999825</v>
      </c>
      <c r="M462" s="101">
        <f t="shared" si="51"/>
        <v>-7.1689839585041867E-2</v>
      </c>
      <c r="O462" s="2">
        <v>5700.2</v>
      </c>
      <c r="P462" s="3">
        <f t="shared" si="48"/>
        <v>-94180.76</v>
      </c>
    </row>
    <row r="463" spans="1:16" x14ac:dyDescent="0.35">
      <c r="A463" s="114">
        <v>92507</v>
      </c>
      <c r="B463" s="2">
        <v>9748.2800000000007</v>
      </c>
      <c r="C463" s="99">
        <v>17460.080000000002</v>
      </c>
      <c r="D463" s="2">
        <v>0</v>
      </c>
      <c r="E463" s="2">
        <v>0</v>
      </c>
      <c r="F463" s="2">
        <v>0</v>
      </c>
      <c r="G463" s="2">
        <v>0</v>
      </c>
      <c r="H463" s="2">
        <v>0</v>
      </c>
      <c r="I463" s="2">
        <v>0</v>
      </c>
      <c r="J463" s="100">
        <f t="shared" si="49"/>
        <v>17460.080000000002</v>
      </c>
      <c r="K463" s="2">
        <v>16207.16</v>
      </c>
      <c r="L463" s="3">
        <f t="shared" si="50"/>
        <v>1252.9200000000019</v>
      </c>
      <c r="M463" s="101">
        <f t="shared" si="51"/>
        <v>7.1759121378596302E-2</v>
      </c>
      <c r="O463" s="2">
        <v>0</v>
      </c>
      <c r="P463" s="3">
        <f t="shared" si="48"/>
        <v>-17460.080000000002</v>
      </c>
    </row>
    <row r="464" spans="1:16" x14ac:dyDescent="0.35">
      <c r="A464" s="114">
        <v>92606</v>
      </c>
      <c r="B464" s="2">
        <v>844798.99</v>
      </c>
      <c r="C464" s="99">
        <v>1467697.83</v>
      </c>
      <c r="D464" s="2">
        <v>17329.23</v>
      </c>
      <c r="E464" s="2">
        <v>17329.23</v>
      </c>
      <c r="F464" s="2">
        <v>0</v>
      </c>
      <c r="G464" s="2">
        <v>0</v>
      </c>
      <c r="H464" s="2">
        <v>0</v>
      </c>
      <c r="I464" s="2">
        <v>0</v>
      </c>
      <c r="J464" s="100">
        <f t="shared" si="49"/>
        <v>1502356.29</v>
      </c>
      <c r="K464" s="2">
        <v>1387946.24</v>
      </c>
      <c r="L464" s="3">
        <f t="shared" si="50"/>
        <v>114410.05000000005</v>
      </c>
      <c r="M464" s="101">
        <f t="shared" si="51"/>
        <v>7.6153739802959822E-2</v>
      </c>
      <c r="O464" s="2">
        <v>78068.66</v>
      </c>
      <c r="P464" s="3">
        <f t="shared" si="48"/>
        <v>-1424287.6300000001</v>
      </c>
    </row>
    <row r="465" spans="1:16" x14ac:dyDescent="0.35">
      <c r="A465" s="114">
        <v>92609</v>
      </c>
      <c r="B465" s="2">
        <v>5714.69</v>
      </c>
      <c r="C465" s="99">
        <v>9912.7000000000007</v>
      </c>
      <c r="D465" s="2">
        <v>117.24</v>
      </c>
      <c r="E465" s="2">
        <v>117.24</v>
      </c>
      <c r="F465" s="2">
        <v>0</v>
      </c>
      <c r="G465" s="2">
        <v>0</v>
      </c>
      <c r="H465" s="2">
        <v>0</v>
      </c>
      <c r="I465" s="2">
        <v>0</v>
      </c>
      <c r="J465" s="100">
        <f t="shared" si="49"/>
        <v>10147.18</v>
      </c>
      <c r="K465" s="2">
        <v>9047.7800000000007</v>
      </c>
      <c r="L465" s="3">
        <f t="shared" si="50"/>
        <v>1099.3999999999996</v>
      </c>
      <c r="M465" s="101">
        <f t="shared" si="51"/>
        <v>0.10834537280308416</v>
      </c>
      <c r="O465" s="2">
        <v>543.70000000000005</v>
      </c>
      <c r="P465" s="3">
        <f t="shared" si="48"/>
        <v>-9603.48</v>
      </c>
    </row>
    <row r="466" spans="1:16" x14ac:dyDescent="0.35">
      <c r="A466" s="114">
        <v>92805</v>
      </c>
      <c r="B466" s="2">
        <v>61564.15</v>
      </c>
      <c r="C466" s="99">
        <v>112646.3</v>
      </c>
      <c r="D466" s="2">
        <v>1262.8800000000001</v>
      </c>
      <c r="E466" s="2">
        <v>0</v>
      </c>
      <c r="F466" s="2">
        <v>0</v>
      </c>
      <c r="G466" s="2">
        <v>0</v>
      </c>
      <c r="H466" s="2">
        <v>0</v>
      </c>
      <c r="I466" s="2">
        <v>0</v>
      </c>
      <c r="J466" s="100">
        <f t="shared" si="49"/>
        <v>113909.18000000001</v>
      </c>
      <c r="K466" s="2">
        <v>104380.34</v>
      </c>
      <c r="L466" s="3">
        <f t="shared" si="50"/>
        <v>9528.8400000000111</v>
      </c>
      <c r="M466" s="101">
        <f t="shared" si="51"/>
        <v>8.3652959313727043E-2</v>
      </c>
      <c r="O466" s="2">
        <v>0</v>
      </c>
      <c r="P466" s="3">
        <f t="shared" si="48"/>
        <v>-113909.18000000001</v>
      </c>
    </row>
    <row r="467" spans="1:16" x14ac:dyDescent="0.35">
      <c r="A467" s="114">
        <v>93005</v>
      </c>
      <c r="B467" s="2">
        <v>145476.6</v>
      </c>
      <c r="C467" s="99">
        <v>249334.36</v>
      </c>
      <c r="D467" s="2">
        <v>2978.21</v>
      </c>
      <c r="E467" s="2">
        <v>2978.21</v>
      </c>
      <c r="F467" s="2">
        <v>20766.25</v>
      </c>
      <c r="G467" s="2">
        <v>37997.39</v>
      </c>
      <c r="H467" s="2">
        <v>425.99</v>
      </c>
      <c r="I467" s="2">
        <v>425.99</v>
      </c>
      <c r="J467" s="100">
        <f t="shared" si="49"/>
        <v>294140.14999999997</v>
      </c>
      <c r="K467" s="2">
        <v>278978.77</v>
      </c>
      <c r="L467" s="3">
        <f t="shared" si="50"/>
        <v>15161.379999999946</v>
      </c>
      <c r="M467" s="101">
        <f t="shared" si="51"/>
        <v>5.1544748311306524E-2</v>
      </c>
      <c r="O467" s="2">
        <v>16849.12</v>
      </c>
      <c r="P467" s="3">
        <f t="shared" si="48"/>
        <v>-277291.02999999997</v>
      </c>
    </row>
    <row r="468" spans="1:16" x14ac:dyDescent="0.35">
      <c r="A468" s="114">
        <v>93706</v>
      </c>
      <c r="B468" s="2">
        <v>32559.279999999999</v>
      </c>
      <c r="C468" s="99">
        <v>59574.74</v>
      </c>
      <c r="D468" s="2">
        <v>667.9</v>
      </c>
      <c r="E468" s="2">
        <v>667.9</v>
      </c>
      <c r="F468" s="2">
        <v>1530.86</v>
      </c>
      <c r="G468" s="2">
        <v>2801.06</v>
      </c>
      <c r="H468" s="2">
        <v>31.39</v>
      </c>
      <c r="I468" s="2">
        <v>31.39</v>
      </c>
      <c r="J468" s="100">
        <f t="shared" si="49"/>
        <v>63774.38</v>
      </c>
      <c r="K468" s="2">
        <v>57462.960000000006</v>
      </c>
      <c r="L468" s="3">
        <f t="shared" si="50"/>
        <v>6311.419999999991</v>
      </c>
      <c r="M468" s="101">
        <f t="shared" si="51"/>
        <v>9.8964819414943603E-2</v>
      </c>
      <c r="O468" s="2">
        <v>0</v>
      </c>
      <c r="P468" s="3">
        <f t="shared" si="48"/>
        <v>-63774.38</v>
      </c>
    </row>
    <row r="469" spans="1:16" x14ac:dyDescent="0.35">
      <c r="A469" s="114">
        <v>93808</v>
      </c>
      <c r="B469" s="2">
        <v>17802.080000000002</v>
      </c>
      <c r="C469" s="99">
        <v>30337.9</v>
      </c>
      <c r="D469" s="2">
        <v>365.18</v>
      </c>
      <c r="E469" s="2">
        <v>365.18</v>
      </c>
      <c r="F469" s="2">
        <v>1300.8800000000001</v>
      </c>
      <c r="G469" s="2">
        <v>2380.21</v>
      </c>
      <c r="H469" s="2">
        <v>26.68</v>
      </c>
      <c r="I469" s="2">
        <v>26.68</v>
      </c>
      <c r="J469" s="100">
        <f t="shared" si="49"/>
        <v>33501.830000000009</v>
      </c>
      <c r="K469" s="2">
        <v>32973.909999999996</v>
      </c>
      <c r="L469" s="3">
        <f t="shared" si="50"/>
        <v>527.92000000001281</v>
      </c>
      <c r="M469" s="101">
        <f t="shared" si="51"/>
        <v>1.5757945162995952E-2</v>
      </c>
      <c r="O469" s="2">
        <v>2235.19</v>
      </c>
      <c r="P469" s="3">
        <f t="shared" si="48"/>
        <v>-31266.64000000001</v>
      </c>
    </row>
    <row r="470" spans="1:16" x14ac:dyDescent="0.35">
      <c r="A470" s="114">
        <v>94215</v>
      </c>
      <c r="B470" s="2">
        <v>48306.61</v>
      </c>
      <c r="C470" s="99">
        <v>88388.47</v>
      </c>
      <c r="D470" s="2">
        <v>990.93</v>
      </c>
      <c r="E470" s="2">
        <v>990.93</v>
      </c>
      <c r="F470" s="2">
        <v>0</v>
      </c>
      <c r="G470" s="2">
        <v>0</v>
      </c>
      <c r="H470" s="2">
        <v>0</v>
      </c>
      <c r="I470" s="2">
        <v>0</v>
      </c>
      <c r="J470" s="100">
        <f t="shared" si="49"/>
        <v>90370.329999999987</v>
      </c>
      <c r="K470" s="2">
        <v>87760.51999999999</v>
      </c>
      <c r="L470" s="3">
        <f t="shared" si="50"/>
        <v>2609.8099999999977</v>
      </c>
      <c r="M470" s="101">
        <f t="shared" si="51"/>
        <v>2.8879057982857847E-2</v>
      </c>
      <c r="O470" s="2">
        <v>0</v>
      </c>
      <c r="P470" s="3">
        <f t="shared" si="48"/>
        <v>-90370.329999999987</v>
      </c>
    </row>
    <row r="471" spans="1:16" x14ac:dyDescent="0.35">
      <c r="A471" s="114">
        <v>94216</v>
      </c>
      <c r="B471" s="2">
        <v>168779.85</v>
      </c>
      <c r="C471" s="99">
        <v>308824.45</v>
      </c>
      <c r="D471" s="2">
        <v>0</v>
      </c>
      <c r="E471" s="2">
        <v>0</v>
      </c>
      <c r="F471" s="2">
        <v>41947.83</v>
      </c>
      <c r="G471" s="2">
        <v>76754.259999999995</v>
      </c>
      <c r="H471" s="2">
        <v>0</v>
      </c>
      <c r="I471" s="2">
        <v>0</v>
      </c>
      <c r="J471" s="100">
        <f t="shared" si="49"/>
        <v>385578.71</v>
      </c>
      <c r="K471" s="2">
        <v>356173.52999999997</v>
      </c>
      <c r="L471" s="3">
        <f t="shared" si="50"/>
        <v>29405.180000000051</v>
      </c>
      <c r="M471" s="101">
        <f t="shared" si="51"/>
        <v>7.6262457540770462E-2</v>
      </c>
      <c r="O471" s="2">
        <v>0</v>
      </c>
      <c r="P471" s="3">
        <f t="shared" si="48"/>
        <v>-385578.71</v>
      </c>
    </row>
    <row r="472" spans="1:16" x14ac:dyDescent="0.35">
      <c r="A472" s="114">
        <v>94218</v>
      </c>
      <c r="B472" s="2">
        <v>83118.16</v>
      </c>
      <c r="C472" s="99">
        <v>152084.20000000001</v>
      </c>
      <c r="D472" s="2">
        <v>0</v>
      </c>
      <c r="E472" s="2">
        <v>0</v>
      </c>
      <c r="F472" s="2">
        <v>16404.64</v>
      </c>
      <c r="G472" s="2">
        <v>30015.87</v>
      </c>
      <c r="H472" s="2">
        <v>0</v>
      </c>
      <c r="I472" s="2">
        <v>0</v>
      </c>
      <c r="J472" s="100">
        <f t="shared" si="49"/>
        <v>182100.07</v>
      </c>
      <c r="K472" s="2">
        <v>148674.24000000002</v>
      </c>
      <c r="L472" s="3">
        <f t="shared" si="50"/>
        <v>33425.829999999987</v>
      </c>
      <c r="M472" s="101">
        <f t="shared" si="51"/>
        <v>0.18355748023600421</v>
      </c>
      <c r="O472" s="2">
        <v>0</v>
      </c>
      <c r="P472" s="3">
        <f t="shared" si="48"/>
        <v>-182100.07</v>
      </c>
    </row>
    <row r="473" spans="1:16" x14ac:dyDescent="0.35">
      <c r="A473" s="114">
        <v>94219</v>
      </c>
      <c r="B473" s="2">
        <v>36909</v>
      </c>
      <c r="C473" s="99">
        <v>67534.23</v>
      </c>
      <c r="D473" s="2">
        <v>757.13</v>
      </c>
      <c r="E473" s="2">
        <v>757.13</v>
      </c>
      <c r="F473" s="2">
        <v>10984.84</v>
      </c>
      <c r="G473" s="2">
        <v>20099.57</v>
      </c>
      <c r="H473" s="2">
        <v>225.33</v>
      </c>
      <c r="I473" s="2">
        <v>225.33</v>
      </c>
      <c r="J473" s="100">
        <f t="shared" si="49"/>
        <v>89598.720000000001</v>
      </c>
      <c r="K473" s="2">
        <v>82577.58</v>
      </c>
      <c r="L473" s="3">
        <f t="shared" si="50"/>
        <v>7021.1399999999994</v>
      </c>
      <c r="M473" s="101">
        <f t="shared" si="51"/>
        <v>7.8362056957956533E-2</v>
      </c>
      <c r="O473" s="2">
        <v>0</v>
      </c>
      <c r="P473" s="3">
        <f t="shared" si="48"/>
        <v>-89598.720000000001</v>
      </c>
    </row>
    <row r="474" spans="1:16" x14ac:dyDescent="0.35">
      <c r="A474" s="114">
        <v>94220</v>
      </c>
      <c r="B474" s="2">
        <v>80819.740000000005</v>
      </c>
      <c r="C474" s="99">
        <v>147879.54999999999</v>
      </c>
      <c r="D474" s="2">
        <v>1657.88</v>
      </c>
      <c r="E474" s="2">
        <v>1657.88</v>
      </c>
      <c r="F474" s="2">
        <v>0</v>
      </c>
      <c r="G474" s="2">
        <v>0</v>
      </c>
      <c r="H474" s="2">
        <v>0</v>
      </c>
      <c r="I474" s="2">
        <v>0</v>
      </c>
      <c r="J474" s="100">
        <f t="shared" si="49"/>
        <v>151195.31</v>
      </c>
      <c r="K474" s="2">
        <v>123686.53</v>
      </c>
      <c r="L474" s="3">
        <f t="shared" si="50"/>
        <v>27508.78</v>
      </c>
      <c r="M474" s="101">
        <f t="shared" si="51"/>
        <v>0.18194201923326855</v>
      </c>
      <c r="O474" s="2">
        <v>0</v>
      </c>
      <c r="P474" s="3">
        <f t="shared" si="48"/>
        <v>-151195.31</v>
      </c>
    </row>
    <row r="475" spans="1:16" x14ac:dyDescent="0.35">
      <c r="A475" s="114">
        <v>94221</v>
      </c>
      <c r="B475" s="2">
        <v>61291.32</v>
      </c>
      <c r="C475" s="99">
        <v>112151.12</v>
      </c>
      <c r="D475" s="2">
        <v>1257.31</v>
      </c>
      <c r="E475" s="2">
        <v>1257.31</v>
      </c>
      <c r="F475" s="2">
        <v>0</v>
      </c>
      <c r="G475" s="2">
        <v>0</v>
      </c>
      <c r="H475" s="2">
        <v>0</v>
      </c>
      <c r="I475" s="2">
        <v>0</v>
      </c>
      <c r="J475" s="100">
        <f t="shared" si="49"/>
        <v>114665.73999999999</v>
      </c>
      <c r="K475" s="2">
        <v>94312.180000000008</v>
      </c>
      <c r="L475" s="3">
        <f t="shared" si="50"/>
        <v>20353.559999999983</v>
      </c>
      <c r="M475" s="101">
        <f t="shared" si="51"/>
        <v>0.17750341121942775</v>
      </c>
      <c r="O475" s="2">
        <v>0</v>
      </c>
      <c r="P475" s="3">
        <f t="shared" si="48"/>
        <v>-114665.73999999999</v>
      </c>
    </row>
    <row r="476" spans="1:16" x14ac:dyDescent="0.35">
      <c r="A476" s="114">
        <v>94224</v>
      </c>
      <c r="B476" s="2">
        <v>7867.66</v>
      </c>
      <c r="C476" s="99">
        <v>14395.63</v>
      </c>
      <c r="D476" s="2">
        <v>0</v>
      </c>
      <c r="E476" s="2">
        <v>0</v>
      </c>
      <c r="F476" s="2">
        <v>0</v>
      </c>
      <c r="G476" s="2">
        <v>0</v>
      </c>
      <c r="H476" s="2">
        <v>0</v>
      </c>
      <c r="I476" s="2">
        <v>0</v>
      </c>
      <c r="J476" s="100">
        <f t="shared" si="49"/>
        <v>14395.63</v>
      </c>
      <c r="K476" s="2">
        <v>13054.57</v>
      </c>
      <c r="L476" s="3">
        <f t="shared" si="50"/>
        <v>1341.0599999999995</v>
      </c>
      <c r="M476" s="101">
        <f t="shared" si="51"/>
        <v>9.3157437361199164E-2</v>
      </c>
      <c r="O476" s="2">
        <v>0</v>
      </c>
      <c r="P476" s="3">
        <f t="shared" si="48"/>
        <v>-14395.63</v>
      </c>
    </row>
    <row r="477" spans="1:16" x14ac:dyDescent="0.35">
      <c r="A477" s="114">
        <v>94225</v>
      </c>
      <c r="B477" s="2">
        <v>66880.73</v>
      </c>
      <c r="C477" s="99">
        <v>122374.79</v>
      </c>
      <c r="D477" s="2">
        <v>1371.95</v>
      </c>
      <c r="E477" s="2">
        <v>1371.95</v>
      </c>
      <c r="F477" s="2">
        <v>0</v>
      </c>
      <c r="G477" s="2">
        <v>0</v>
      </c>
      <c r="H477" s="2">
        <v>0</v>
      </c>
      <c r="I477" s="2">
        <v>0</v>
      </c>
      <c r="J477" s="100">
        <f t="shared" si="49"/>
        <v>125118.68999999999</v>
      </c>
      <c r="K477" s="2">
        <v>111844.17000000001</v>
      </c>
      <c r="L477" s="3">
        <f t="shared" si="50"/>
        <v>13274.519999999975</v>
      </c>
      <c r="M477" s="101">
        <f t="shared" si="51"/>
        <v>0.10609542027653883</v>
      </c>
      <c r="O477" s="2">
        <v>0</v>
      </c>
      <c r="P477" s="3">
        <f t="shared" si="48"/>
        <v>-125118.68999999999</v>
      </c>
    </row>
    <row r="478" spans="1:16" x14ac:dyDescent="0.35">
      <c r="A478" s="114">
        <v>94226</v>
      </c>
      <c r="B478" s="2">
        <v>65071.01</v>
      </c>
      <c r="C478" s="99">
        <v>119066.1</v>
      </c>
      <c r="D478" s="2">
        <v>1334.86</v>
      </c>
      <c r="E478" s="2">
        <v>1334.86</v>
      </c>
      <c r="F478" s="2">
        <v>0</v>
      </c>
      <c r="G478" s="2">
        <v>0</v>
      </c>
      <c r="H478" s="2">
        <v>0</v>
      </c>
      <c r="I478" s="2">
        <v>0</v>
      </c>
      <c r="J478" s="100">
        <f t="shared" si="49"/>
        <v>121735.82</v>
      </c>
      <c r="K478" s="2">
        <v>113980.90999999997</v>
      </c>
      <c r="L478" s="3">
        <f t="shared" si="50"/>
        <v>7754.9100000000326</v>
      </c>
      <c r="M478" s="101">
        <f t="shared" si="51"/>
        <v>6.3702778689132183E-2</v>
      </c>
      <c r="O478" s="2">
        <v>0</v>
      </c>
      <c r="P478" s="3">
        <f t="shared" si="48"/>
        <v>-121735.82</v>
      </c>
    </row>
    <row r="479" spans="1:16" x14ac:dyDescent="0.35">
      <c r="A479" s="114">
        <v>94227</v>
      </c>
      <c r="B479" s="2">
        <v>49491.7</v>
      </c>
      <c r="C479" s="99">
        <v>90552.09</v>
      </c>
      <c r="D479" s="2">
        <v>1015.25</v>
      </c>
      <c r="E479" s="2">
        <v>1015.25</v>
      </c>
      <c r="F479" s="2">
        <v>7398.04</v>
      </c>
      <c r="G479" s="2">
        <v>13536.72</v>
      </c>
      <c r="H479" s="2">
        <v>151.76</v>
      </c>
      <c r="I479" s="2">
        <v>151.76</v>
      </c>
      <c r="J479" s="100">
        <f t="shared" si="49"/>
        <v>106422.82999999999</v>
      </c>
      <c r="K479" s="2">
        <v>96255.820000000036</v>
      </c>
      <c r="L479" s="3">
        <f t="shared" si="50"/>
        <v>10167.009999999951</v>
      </c>
      <c r="M479" s="101">
        <f t="shared" si="51"/>
        <v>9.553410673254932E-2</v>
      </c>
      <c r="O479" s="2">
        <v>0</v>
      </c>
      <c r="P479" s="3">
        <f t="shared" si="48"/>
        <v>-106422.82999999999</v>
      </c>
    </row>
    <row r="480" spans="1:16" x14ac:dyDescent="0.35">
      <c r="A480" s="114">
        <v>94228</v>
      </c>
      <c r="B480" s="2">
        <v>25970.12</v>
      </c>
      <c r="C480" s="99">
        <v>47518.2</v>
      </c>
      <c r="D480" s="2">
        <v>532.74</v>
      </c>
      <c r="E480" s="2">
        <v>532.74</v>
      </c>
      <c r="F480" s="2">
        <v>0</v>
      </c>
      <c r="G480" s="2">
        <v>0</v>
      </c>
      <c r="H480" s="2">
        <v>0</v>
      </c>
      <c r="I480" s="2">
        <v>0</v>
      </c>
      <c r="J480" s="100">
        <f t="shared" si="49"/>
        <v>48583.679999999993</v>
      </c>
      <c r="K480" s="2">
        <v>28056.829999999998</v>
      </c>
      <c r="L480" s="3">
        <f t="shared" si="50"/>
        <v>20526.849999999995</v>
      </c>
      <c r="M480" s="101">
        <f t="shared" si="51"/>
        <v>0.42250504696227204</v>
      </c>
      <c r="O480" s="2">
        <v>0</v>
      </c>
      <c r="P480" s="3">
        <f t="shared" si="48"/>
        <v>-48583.679999999993</v>
      </c>
    </row>
    <row r="481" spans="1:16" x14ac:dyDescent="0.35">
      <c r="A481" s="114">
        <v>94229</v>
      </c>
      <c r="B481" s="2">
        <v>24670.44</v>
      </c>
      <c r="C481" s="99">
        <v>45139.87</v>
      </c>
      <c r="D481" s="2">
        <v>506.06</v>
      </c>
      <c r="E481" s="2">
        <v>506.06</v>
      </c>
      <c r="F481" s="2">
        <v>0</v>
      </c>
      <c r="G481" s="2">
        <v>0</v>
      </c>
      <c r="H481" s="2">
        <v>0</v>
      </c>
      <c r="I481" s="2">
        <v>0</v>
      </c>
      <c r="J481" s="100">
        <f t="shared" si="49"/>
        <v>46151.99</v>
      </c>
      <c r="K481" s="2">
        <v>56493.969999999994</v>
      </c>
      <c r="L481" s="3">
        <f t="shared" si="50"/>
        <v>-10341.979999999996</v>
      </c>
      <c r="M481" s="101">
        <f t="shared" si="51"/>
        <v>-0.22408524529494819</v>
      </c>
      <c r="O481" s="2">
        <v>0</v>
      </c>
      <c r="P481" s="3">
        <f t="shared" si="48"/>
        <v>-46151.99</v>
      </c>
    </row>
    <row r="482" spans="1:16" x14ac:dyDescent="0.35">
      <c r="A482" s="114">
        <v>94231</v>
      </c>
      <c r="B482" s="2">
        <v>26863.21</v>
      </c>
      <c r="C482" s="99">
        <v>49153.06</v>
      </c>
      <c r="D482" s="2">
        <v>551.02</v>
      </c>
      <c r="E482" s="2">
        <v>551.02</v>
      </c>
      <c r="F482" s="2">
        <v>0</v>
      </c>
      <c r="G482" s="2">
        <v>0</v>
      </c>
      <c r="H482" s="2">
        <v>0</v>
      </c>
      <c r="I482" s="2">
        <v>0</v>
      </c>
      <c r="J482" s="100">
        <f t="shared" si="49"/>
        <v>50255.099999999991</v>
      </c>
      <c r="K482" s="2">
        <v>43932.369999999995</v>
      </c>
      <c r="L482" s="3">
        <f t="shared" si="50"/>
        <v>6322.7299999999959</v>
      </c>
      <c r="M482" s="101">
        <f t="shared" si="51"/>
        <v>0.12581270358630262</v>
      </c>
      <c r="O482" s="2">
        <v>0</v>
      </c>
      <c r="P482" s="3">
        <f t="shared" si="48"/>
        <v>-50255.099999999991</v>
      </c>
    </row>
    <row r="483" spans="1:16" x14ac:dyDescent="0.35">
      <c r="A483" s="114">
        <v>94232</v>
      </c>
      <c r="B483" s="2">
        <v>17901.13</v>
      </c>
      <c r="C483" s="99">
        <v>32754.44</v>
      </c>
      <c r="D483" s="2">
        <v>367.22</v>
      </c>
      <c r="E483" s="2">
        <v>367.22</v>
      </c>
      <c r="F483" s="2">
        <v>263.12</v>
      </c>
      <c r="G483" s="2">
        <v>481.44</v>
      </c>
      <c r="H483" s="2">
        <v>5.39</v>
      </c>
      <c r="I483" s="2">
        <v>5.39</v>
      </c>
      <c r="J483" s="100">
        <f t="shared" si="49"/>
        <v>33981.1</v>
      </c>
      <c r="K483" s="2">
        <v>42838.05999999999</v>
      </c>
      <c r="L483" s="3">
        <f t="shared" si="50"/>
        <v>-8856.9599999999919</v>
      </c>
      <c r="M483" s="101">
        <f t="shared" si="51"/>
        <v>-0.26064371076863291</v>
      </c>
      <c r="O483" s="2">
        <v>0</v>
      </c>
      <c r="P483" s="3">
        <f t="shared" si="48"/>
        <v>-33981.1</v>
      </c>
    </row>
    <row r="484" spans="1:16" x14ac:dyDescent="0.35">
      <c r="A484" s="114">
        <v>94504</v>
      </c>
      <c r="B484" s="2">
        <v>4038.33</v>
      </c>
      <c r="C484" s="99">
        <v>6644.59</v>
      </c>
      <c r="D484" s="2">
        <v>0</v>
      </c>
      <c r="E484" s="2">
        <v>82.83</v>
      </c>
      <c r="F484" s="2">
        <v>0</v>
      </c>
      <c r="G484" s="2">
        <v>0</v>
      </c>
      <c r="H484" s="2">
        <v>0</v>
      </c>
      <c r="I484" s="2">
        <v>0</v>
      </c>
      <c r="J484" s="100">
        <f t="shared" si="49"/>
        <v>6727.42</v>
      </c>
      <c r="K484" s="2">
        <v>4263.0099999999993</v>
      </c>
      <c r="L484" s="3">
        <f t="shared" si="50"/>
        <v>2464.4100000000008</v>
      </c>
      <c r="M484" s="101">
        <f t="shared" si="51"/>
        <v>0.36632319670839647</v>
      </c>
      <c r="O484" s="2">
        <v>744.59</v>
      </c>
      <c r="P484" s="3">
        <f t="shared" si="48"/>
        <v>-5982.83</v>
      </c>
    </row>
    <row r="485" spans="1:16" x14ac:dyDescent="0.35">
      <c r="A485" s="114">
        <v>94607</v>
      </c>
      <c r="B485" s="2">
        <v>94628.72</v>
      </c>
      <c r="C485" s="99">
        <v>173146.23999999999</v>
      </c>
      <c r="D485" s="2">
        <v>0</v>
      </c>
      <c r="E485" s="2">
        <v>1941.1</v>
      </c>
      <c r="F485" s="2">
        <v>0</v>
      </c>
      <c r="G485" s="2">
        <v>0</v>
      </c>
      <c r="H485" s="2">
        <v>0</v>
      </c>
      <c r="I485" s="2">
        <v>0</v>
      </c>
      <c r="J485" s="100">
        <f t="shared" si="49"/>
        <v>175087.34</v>
      </c>
      <c r="K485" s="2">
        <v>155418.06</v>
      </c>
      <c r="L485" s="3">
        <f t="shared" si="50"/>
        <v>19669.28</v>
      </c>
      <c r="M485" s="101">
        <f t="shared" si="51"/>
        <v>0.11233981851571906</v>
      </c>
      <c r="O485" s="2">
        <v>0</v>
      </c>
      <c r="P485" s="3">
        <f t="shared" si="48"/>
        <v>-175087.34</v>
      </c>
    </row>
    <row r="486" spans="1:16" x14ac:dyDescent="0.35">
      <c r="A486" s="114">
        <v>94608</v>
      </c>
      <c r="B486" s="2">
        <v>8217.25</v>
      </c>
      <c r="C486" s="99">
        <v>15034.56</v>
      </c>
      <c r="D486" s="2">
        <v>168.56</v>
      </c>
      <c r="E486" s="2">
        <v>168.56</v>
      </c>
      <c r="F486" s="2">
        <v>0</v>
      </c>
      <c r="G486" s="2">
        <v>0</v>
      </c>
      <c r="H486" s="2">
        <v>0</v>
      </c>
      <c r="I486" s="2">
        <v>0</v>
      </c>
      <c r="J486" s="100">
        <f t="shared" si="49"/>
        <v>15371.679999999998</v>
      </c>
      <c r="K486" s="2">
        <v>0</v>
      </c>
      <c r="L486" s="3">
        <f t="shared" si="50"/>
        <v>15371.679999999998</v>
      </c>
      <c r="M486" s="101">
        <f t="shared" si="51"/>
        <v>1</v>
      </c>
      <c r="O486" s="2">
        <v>0</v>
      </c>
      <c r="P486" s="3">
        <f t="shared" si="48"/>
        <v>-15371.679999999998</v>
      </c>
    </row>
    <row r="487" spans="1:16" x14ac:dyDescent="0.35">
      <c r="A487" s="116" t="s">
        <v>78</v>
      </c>
      <c r="B487" s="111">
        <f t="shared" ref="B487:I487" si="52">SUM(B3:B486)</f>
        <v>136042278.16</v>
      </c>
      <c r="C487" s="111">
        <f t="shared" si="52"/>
        <v>236543196.22000024</v>
      </c>
      <c r="D487" s="111">
        <f t="shared" si="52"/>
        <v>2748871.7900000019</v>
      </c>
      <c r="E487" s="111">
        <f t="shared" si="52"/>
        <v>2641041.510000003</v>
      </c>
      <c r="F487" s="111">
        <f t="shared" si="52"/>
        <v>11312293.520000005</v>
      </c>
      <c r="G487" s="111">
        <f t="shared" si="52"/>
        <v>20688911.759999983</v>
      </c>
      <c r="H487" s="111">
        <f t="shared" si="52"/>
        <v>227432.53</v>
      </c>
      <c r="I487" s="111">
        <f t="shared" si="52"/>
        <v>222344.04</v>
      </c>
      <c r="J487" s="111">
        <f>SUM(J3:J486)</f>
        <v>263071797.84999999</v>
      </c>
      <c r="K487" s="111">
        <f>SUM(K3:K486)</f>
        <v>237589010.58999997</v>
      </c>
      <c r="O487" s="111">
        <f>SUM(O3:O486)</f>
        <v>12470281.699999997</v>
      </c>
    </row>
    <row r="488" spans="1:16" x14ac:dyDescent="0.35">
      <c r="A488" s="103" t="s">
        <v>79</v>
      </c>
      <c r="B488" s="2">
        <v>137765908.56999999</v>
      </c>
      <c r="C488" s="99">
        <v>236549310.80000001</v>
      </c>
      <c r="D488" s="2">
        <v>2748871.79</v>
      </c>
      <c r="E488" s="2">
        <v>2641041.5099999998</v>
      </c>
      <c r="F488" s="2">
        <v>11263500.5</v>
      </c>
      <c r="G488" s="2">
        <v>20737704.780000001</v>
      </c>
      <c r="H488" s="2">
        <v>227432.53</v>
      </c>
      <c r="I488" s="2">
        <v>222344.04</v>
      </c>
    </row>
    <row r="489" spans="1:16" x14ac:dyDescent="0.35">
      <c r="A489" s="103" t="s">
        <v>80</v>
      </c>
      <c r="B489" s="2">
        <f>+B487-B488</f>
        <v>-1723630.4099999964</v>
      </c>
      <c r="C489" s="2">
        <f t="shared" ref="C489:I489" si="53">+C487-C488</f>
        <v>-6114.5799997746944</v>
      </c>
      <c r="D489" s="2">
        <f t="shared" si="53"/>
        <v>0</v>
      </c>
      <c r="E489" s="2">
        <f t="shared" si="53"/>
        <v>0</v>
      </c>
      <c r="F489" s="2">
        <f t="shared" si="53"/>
        <v>48793.020000005141</v>
      </c>
      <c r="G489" s="2">
        <f t="shared" si="53"/>
        <v>-48793.020000018179</v>
      </c>
      <c r="H489" s="2">
        <f t="shared" si="53"/>
        <v>0</v>
      </c>
      <c r="I489" s="2">
        <f t="shared" si="53"/>
        <v>0</v>
      </c>
    </row>
    <row r="490" spans="1:16" x14ac:dyDescent="0.35">
      <c r="A490" s="103" t="s">
        <v>81</v>
      </c>
      <c r="C490" s="99">
        <v>-1628.4</v>
      </c>
    </row>
    <row r="491" spans="1:16" x14ac:dyDescent="0.35">
      <c r="A491" s="103" t="s">
        <v>82</v>
      </c>
      <c r="B491" s="2">
        <v>8107.67</v>
      </c>
      <c r="F491" s="2">
        <v>-48793.02</v>
      </c>
      <c r="G491" s="2">
        <v>48793.02</v>
      </c>
    </row>
    <row r="492" spans="1:16" x14ac:dyDescent="0.35">
      <c r="A492" s="90" t="s">
        <v>83</v>
      </c>
      <c r="B492" s="2">
        <v>1715522.74</v>
      </c>
    </row>
    <row r="493" spans="1:16" x14ac:dyDescent="0.35">
      <c r="A493" s="90" t="s">
        <v>133</v>
      </c>
      <c r="C493" s="99">
        <v>7742.98</v>
      </c>
    </row>
    <row r="494" spans="1:16" ht="15" thickBot="1" x14ac:dyDescent="0.4">
      <c r="A494" s="107" t="s">
        <v>80</v>
      </c>
      <c r="B494" s="117">
        <f>SUM(B489:B493)</f>
        <v>3.4924596548080444E-9</v>
      </c>
      <c r="C494" s="117">
        <f t="shared" ref="C494:I494" si="54">SUM(C489:C493)</f>
        <v>2.2530548449140042E-7</v>
      </c>
      <c r="D494" s="117">
        <f t="shared" si="54"/>
        <v>0</v>
      </c>
      <c r="E494" s="117">
        <f t="shared" si="54"/>
        <v>0</v>
      </c>
      <c r="F494" s="117">
        <f t="shared" si="54"/>
        <v>5.1441020332276821E-9</v>
      </c>
      <c r="G494" s="117">
        <f t="shared" si="54"/>
        <v>-1.8182618077844381E-8</v>
      </c>
      <c r="H494" s="117">
        <f t="shared" si="54"/>
        <v>0</v>
      </c>
      <c r="I494" s="117">
        <f t="shared" si="54"/>
        <v>0</v>
      </c>
    </row>
    <row r="498" spans="1:16" s="99" customFormat="1" x14ac:dyDescent="0.35">
      <c r="A498" s="109"/>
      <c r="B498" s="110" t="s">
        <v>134</v>
      </c>
      <c r="D498" s="2"/>
      <c r="E498" s="2"/>
      <c r="F498" s="2"/>
      <c r="G498" s="2"/>
      <c r="H498" s="2"/>
      <c r="I498" s="2"/>
      <c r="J498"/>
      <c r="K498"/>
      <c r="L498"/>
      <c r="M498"/>
      <c r="N498"/>
      <c r="O498"/>
      <c r="P498"/>
    </row>
    <row r="499" spans="1:16" s="99" customFormat="1" x14ac:dyDescent="0.35">
      <c r="A499" s="103" t="s">
        <v>85</v>
      </c>
      <c r="B499" s="111">
        <v>263134647.78</v>
      </c>
      <c r="D499" s="2"/>
      <c r="E499" s="2"/>
      <c r="F499" s="2"/>
      <c r="G499" s="2"/>
      <c r="H499" s="2"/>
      <c r="I499" s="2"/>
      <c r="J499"/>
      <c r="K499"/>
      <c r="L499"/>
      <c r="M499"/>
      <c r="N499"/>
      <c r="O499"/>
      <c r="P499"/>
    </row>
    <row r="500" spans="1:16" s="99" customFormat="1" x14ac:dyDescent="0.35">
      <c r="A500" s="98" t="s">
        <v>135</v>
      </c>
      <c r="B500" s="2">
        <f>+C487+D487+E487+G487+H487+I487</f>
        <v>263071797.8500002</v>
      </c>
      <c r="D500" s="2"/>
      <c r="E500" s="2"/>
      <c r="F500" s="2"/>
      <c r="G500" s="2"/>
      <c r="H500" s="2"/>
      <c r="I500" s="2"/>
      <c r="J500"/>
      <c r="K500"/>
      <c r="L500"/>
      <c r="M500"/>
      <c r="N500"/>
      <c r="O500"/>
      <c r="P500"/>
    </row>
    <row r="501" spans="1:16" s="99" customFormat="1" ht="15" thickBot="1" x14ac:dyDescent="0.4">
      <c r="A501" s="103" t="s">
        <v>80</v>
      </c>
      <c r="B501" s="104">
        <f>+B500-B499</f>
        <v>-62849.929999798536</v>
      </c>
      <c r="D501" s="2"/>
      <c r="E501" s="2"/>
      <c r="F501" s="2"/>
      <c r="G501" s="2"/>
      <c r="H501" s="2"/>
      <c r="I501" s="2"/>
      <c r="J501"/>
      <c r="K501"/>
      <c r="L501"/>
      <c r="M501"/>
      <c r="N501"/>
      <c r="O501"/>
      <c r="P501"/>
    </row>
    <row r="502" spans="1:16" s="99" customFormat="1" ht="15" thickTop="1" x14ac:dyDescent="0.35">
      <c r="A502" s="109"/>
      <c r="B502" s="2"/>
      <c r="D502" s="2"/>
      <c r="E502" s="2"/>
      <c r="F502" s="2"/>
      <c r="G502" s="2"/>
      <c r="H502" s="2"/>
      <c r="I502" s="2"/>
      <c r="J502"/>
      <c r="K502"/>
      <c r="L502"/>
      <c r="M502"/>
      <c r="N502"/>
      <c r="O502"/>
      <c r="P502"/>
    </row>
    <row r="503" spans="1:16" s="99" customFormat="1" x14ac:dyDescent="0.35">
      <c r="A503" s="112" t="s">
        <v>87</v>
      </c>
      <c r="B503" s="2"/>
      <c r="D503" s="2"/>
      <c r="E503" s="2"/>
      <c r="F503" s="2"/>
      <c r="G503" s="2"/>
      <c r="H503" s="2"/>
      <c r="I503" s="2"/>
      <c r="J503"/>
      <c r="K503"/>
      <c r="L503"/>
      <c r="M503"/>
      <c r="N503"/>
      <c r="O503"/>
      <c r="P503"/>
    </row>
    <row r="504" spans="1:16" s="99" customFormat="1" x14ac:dyDescent="0.35">
      <c r="A504" s="98" t="s">
        <v>88</v>
      </c>
      <c r="B504" s="2">
        <v>1628.4</v>
      </c>
      <c r="D504" s="2"/>
      <c r="E504" s="2"/>
      <c r="F504" s="2"/>
      <c r="G504" s="2"/>
      <c r="H504" s="2"/>
      <c r="I504" s="2"/>
      <c r="J504"/>
      <c r="K504"/>
      <c r="L504"/>
      <c r="M504"/>
      <c r="N504"/>
      <c r="O504"/>
      <c r="P504"/>
    </row>
    <row r="505" spans="1:16" s="99" customFormat="1" x14ac:dyDescent="0.35">
      <c r="A505" s="98" t="s">
        <v>90</v>
      </c>
      <c r="B505" s="118">
        <v>-7742.98</v>
      </c>
      <c r="D505" s="2"/>
      <c r="E505" s="2"/>
      <c r="F505" s="2"/>
      <c r="G505" s="2"/>
      <c r="H505" s="2"/>
      <c r="I505" s="2"/>
      <c r="J505"/>
      <c r="K505"/>
      <c r="L505"/>
      <c r="M505"/>
      <c r="N505"/>
      <c r="O505"/>
      <c r="P505"/>
    </row>
    <row r="506" spans="1:16" s="99" customFormat="1" x14ac:dyDescent="0.35">
      <c r="A506" s="113" t="s">
        <v>91</v>
      </c>
      <c r="B506" s="2">
        <v>-48793.02</v>
      </c>
      <c r="D506" s="2"/>
      <c r="E506" s="2"/>
      <c r="F506" s="2"/>
      <c r="G506" s="2"/>
      <c r="H506" s="2"/>
      <c r="I506" s="2"/>
      <c r="J506"/>
      <c r="K506"/>
      <c r="L506"/>
      <c r="M506"/>
      <c r="N506"/>
      <c r="O506"/>
      <c r="P506"/>
    </row>
    <row r="507" spans="1:16" s="99" customFormat="1" x14ac:dyDescent="0.35">
      <c r="A507" s="113" t="s">
        <v>92</v>
      </c>
      <c r="B507" s="2">
        <f>-B504</f>
        <v>-1628.4</v>
      </c>
      <c r="D507" s="2"/>
      <c r="E507" s="2"/>
      <c r="F507" s="2"/>
      <c r="G507" s="2"/>
      <c r="H507" s="2"/>
      <c r="I507" s="2"/>
      <c r="J507"/>
      <c r="K507"/>
      <c r="L507"/>
      <c r="M507"/>
      <c r="N507"/>
      <c r="O507"/>
      <c r="P507"/>
    </row>
    <row r="508" spans="1:16" s="99" customFormat="1" x14ac:dyDescent="0.35">
      <c r="A508" s="98" t="s">
        <v>93</v>
      </c>
      <c r="B508" s="2">
        <v>-12461.29</v>
      </c>
      <c r="D508" s="2"/>
      <c r="E508" s="2"/>
      <c r="F508" s="2"/>
      <c r="G508" s="2"/>
      <c r="H508" s="2"/>
      <c r="I508" s="2"/>
      <c r="J508"/>
      <c r="K508"/>
      <c r="L508"/>
      <c r="M508"/>
      <c r="N508"/>
      <c r="O508"/>
      <c r="P508"/>
    </row>
    <row r="509" spans="1:16" s="99" customFormat="1" x14ac:dyDescent="0.35">
      <c r="A509" s="98" t="s">
        <v>94</v>
      </c>
      <c r="B509" s="2">
        <v>0</v>
      </c>
      <c r="D509" s="2"/>
      <c r="E509" s="2"/>
      <c r="F509" s="2"/>
      <c r="G509" s="2"/>
      <c r="H509" s="2"/>
      <c r="I509" s="2"/>
      <c r="J509"/>
      <c r="K509"/>
      <c r="L509"/>
      <c r="M509"/>
      <c r="N509"/>
      <c r="O509"/>
      <c r="P509"/>
    </row>
    <row r="510" spans="1:16" s="99" customFormat="1" x14ac:dyDescent="0.35">
      <c r="A510" s="98" t="s">
        <v>95</v>
      </c>
      <c r="B510" s="2">
        <v>6147.36</v>
      </c>
      <c r="D510" s="2"/>
      <c r="E510" s="2"/>
      <c r="F510" s="2"/>
      <c r="G510" s="2"/>
      <c r="H510" s="2"/>
      <c r="I510" s="2"/>
      <c r="J510"/>
      <c r="K510"/>
      <c r="L510"/>
      <c r="M510"/>
      <c r="N510"/>
      <c r="O510"/>
      <c r="P510"/>
    </row>
    <row r="512" spans="1:16" s="99" customFormat="1" ht="15" thickBot="1" x14ac:dyDescent="0.4">
      <c r="A512" s="103" t="s">
        <v>80</v>
      </c>
      <c r="B512" s="104">
        <f>SUM(B504:B510)</f>
        <v>-62849.930000000008</v>
      </c>
      <c r="D512" s="2"/>
      <c r="E512" s="2"/>
      <c r="F512" s="2"/>
      <c r="G512" s="2"/>
      <c r="H512" s="2"/>
      <c r="I512" s="2"/>
      <c r="J512"/>
      <c r="K512"/>
      <c r="L512"/>
      <c r="M512"/>
      <c r="N512"/>
      <c r="O512"/>
      <c r="P512"/>
    </row>
    <row r="513" spans="1:16" s="99" customFormat="1" ht="15" thickTop="1" x14ac:dyDescent="0.35">
      <c r="A513" s="119"/>
      <c r="B513" s="118"/>
      <c r="D513" s="2"/>
      <c r="E513" s="2"/>
      <c r="F513" s="2"/>
      <c r="G513" s="2"/>
      <c r="H513" s="2"/>
      <c r="I513" s="2"/>
      <c r="J513"/>
      <c r="K513"/>
      <c r="L513"/>
      <c r="M513"/>
      <c r="N513"/>
      <c r="O513"/>
      <c r="P513"/>
    </row>
    <row r="514" spans="1:16" s="99" customFormat="1" x14ac:dyDescent="0.35">
      <c r="A514" s="119"/>
      <c r="B514" s="118">
        <f>+B501-B512</f>
        <v>2.0147126633673906E-7</v>
      </c>
      <c r="D514" s="2"/>
      <c r="E514" s="2"/>
      <c r="F514" s="2"/>
      <c r="G514" s="2"/>
      <c r="H514" s="2"/>
      <c r="I514" s="2"/>
      <c r="J514"/>
      <c r="K514"/>
      <c r="L514"/>
      <c r="M514"/>
      <c r="N514"/>
      <c r="O514"/>
      <c r="P514"/>
    </row>
  </sheetData>
  <pageMargins left="0.7" right="0.7" top="0.75" bottom="0.75" header="0.3" footer="0.3"/>
  <pageSetup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SCRS</vt:lpstr>
      <vt:lpstr>PORS</vt:lpstr>
      <vt:lpstr>SCRS GASB 68</vt:lpstr>
      <vt:lpstr>PORS GASB68</vt:lpstr>
      <vt:lpstr>'PORS GASB68'!rsl710pr_2020</vt:lpstr>
      <vt:lpstr>'SCRS GASB 68'!rsl710pr_2020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PensionGASB@peba.sc.gov</dc:creator>
  <cp:lastModifiedBy>Evan Mitchell</cp:lastModifiedBy>
  <cp:lastPrinted>2020-11-24T14:16:54Z</cp:lastPrinted>
  <dcterms:created xsi:type="dcterms:W3CDTF">2015-03-10T13:34:39Z</dcterms:created>
  <dcterms:modified xsi:type="dcterms:W3CDTF">2022-04-18T20:02:40Z</dcterms:modified>
</cp:coreProperties>
</file>