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I:\GASB\Contribution reconciliation templates\"/>
    </mc:Choice>
  </mc:AlternateContent>
  <xr:revisionPtr revIDLastSave="0" documentId="13_ncr:1_{4831F350-C7E8-4DC7-81DE-9766DD73FE5C}" xr6:coauthVersionLast="47" xr6:coauthVersionMax="47" xr10:uidLastSave="{00000000-0000-0000-0000-000000000000}"/>
  <workbookProtection workbookAlgorithmName="SHA-512" workbookHashValue="IMzLzQhf74Btk9YXzpzKBWhf8OHpqCTJQYHoPtw646nrTVakBLm4fbHFJBGByOP+YanahiHlClsle3vbKzcuFQ==" workbookSaltValue="sRuANSX0ukWkt32gli+53A==" workbookSpinCount="100000" lockStructure="1"/>
  <bookViews>
    <workbookView xWindow="-110" yWindow="-110" windowWidth="19420" windowHeight="10420" xr2:uid="{D57FA478-61CC-4CAC-B70A-F9D70BC1F343}"/>
  </bookViews>
  <sheets>
    <sheet name="Instructions" sheetId="6" r:id="rId1"/>
    <sheet name="SCRS" sheetId="1" r:id="rId2"/>
    <sheet name="PORS" sheetId="4" r:id="rId3"/>
    <sheet name="SCRS GASB 68" sheetId="7" state="hidden" r:id="rId4"/>
    <sheet name="PORS GASB68" sheetId="8" state="hidden" r:id="rId5"/>
  </sheets>
  <definedNames>
    <definedName name="rsl710pr_2020" localSheetId="4">'PORS GASB68'!$A$3:$I$454</definedName>
    <definedName name="rsl710pr_2020" localSheetId="3">'SCRS GASB 68'!$A$3:$I$822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 l="1"/>
  <c r="F5" i="4"/>
  <c r="J479" i="8"/>
  <c r="J478" i="8"/>
  <c r="P477" i="8"/>
  <c r="J477" i="8"/>
  <c r="P476" i="8"/>
  <c r="J476" i="8"/>
  <c r="P475" i="8"/>
  <c r="L475" i="8"/>
  <c r="J475" i="8"/>
  <c r="J474" i="8"/>
  <c r="L473" i="8"/>
  <c r="J473" i="8"/>
  <c r="J472" i="8"/>
  <c r="J471" i="8"/>
  <c r="J470" i="8"/>
  <c r="P469" i="8"/>
  <c r="J469" i="8"/>
  <c r="P468" i="8"/>
  <c r="J468" i="8"/>
  <c r="P467" i="8"/>
  <c r="L467" i="8"/>
  <c r="J467" i="8"/>
  <c r="J466" i="8"/>
  <c r="L465" i="8"/>
  <c r="J465" i="8"/>
  <c r="J464" i="8"/>
  <c r="J463" i="8"/>
  <c r="J462" i="8"/>
  <c r="P461" i="8"/>
  <c r="J461" i="8"/>
  <c r="P460" i="8"/>
  <c r="J460" i="8"/>
  <c r="P459" i="8"/>
  <c r="L459" i="8"/>
  <c r="J459" i="8"/>
  <c r="J458" i="8"/>
  <c r="L457" i="8"/>
  <c r="J457" i="8"/>
  <c r="J456" i="8"/>
  <c r="J455" i="8"/>
  <c r="J454" i="8"/>
  <c r="P453" i="8"/>
  <c r="J453" i="8"/>
  <c r="P452" i="8"/>
  <c r="J452" i="8"/>
  <c r="P451" i="8"/>
  <c r="L451" i="8"/>
  <c r="J451" i="8"/>
  <c r="J450" i="8"/>
  <c r="J449" i="8"/>
  <c r="J448" i="8"/>
  <c r="J447" i="8"/>
  <c r="J446" i="8"/>
  <c r="J445" i="8"/>
  <c r="J444" i="8"/>
  <c r="J443" i="8"/>
  <c r="J442" i="8"/>
  <c r="J441" i="8"/>
  <c r="J440" i="8"/>
  <c r="J439" i="8"/>
  <c r="J438" i="8"/>
  <c r="J437" i="8"/>
  <c r="J436" i="8"/>
  <c r="J435" i="8"/>
  <c r="J434" i="8"/>
  <c r="J433" i="8"/>
  <c r="J432" i="8"/>
  <c r="J431" i="8"/>
  <c r="J430" i="8"/>
  <c r="J429" i="8"/>
  <c r="J428" i="8"/>
  <c r="J427" i="8"/>
  <c r="J426" i="8"/>
  <c r="J425" i="8"/>
  <c r="J424" i="8"/>
  <c r="J423" i="8"/>
  <c r="J422" i="8"/>
  <c r="J421" i="8"/>
  <c r="J420" i="8"/>
  <c r="L420" i="8" s="1"/>
  <c r="J419" i="8"/>
  <c r="J418" i="8"/>
  <c r="M418" i="8" s="1"/>
  <c r="J417" i="8"/>
  <c r="M417" i="8" s="1"/>
  <c r="J416" i="8"/>
  <c r="J415" i="8"/>
  <c r="J414" i="8"/>
  <c r="J413" i="8"/>
  <c r="J412" i="8"/>
  <c r="J411" i="8"/>
  <c r="J410" i="8"/>
  <c r="J409" i="8"/>
  <c r="J408" i="8"/>
  <c r="J407" i="8"/>
  <c r="J406" i="8"/>
  <c r="J405" i="8"/>
  <c r="J404" i="8"/>
  <c r="J403" i="8"/>
  <c r="J402" i="8"/>
  <c r="J401" i="8"/>
  <c r="M401" i="8" s="1"/>
  <c r="J400" i="8"/>
  <c r="J399" i="8"/>
  <c r="L398" i="8"/>
  <c r="J398" i="8"/>
  <c r="P397" i="8"/>
  <c r="L397" i="8"/>
  <c r="J397" i="8"/>
  <c r="P396" i="8"/>
  <c r="J396" i="8"/>
  <c r="J395" i="8"/>
  <c r="J394" i="8"/>
  <c r="P393" i="8"/>
  <c r="J393" i="8"/>
  <c r="P392" i="8"/>
  <c r="M392" i="8"/>
  <c r="L392" i="8"/>
  <c r="J392" i="8"/>
  <c r="P391" i="8"/>
  <c r="J391" i="8"/>
  <c r="J390" i="8"/>
  <c r="P389" i="8"/>
  <c r="J389" i="8"/>
  <c r="P388" i="8"/>
  <c r="L388" i="8"/>
  <c r="M388" i="8" s="1"/>
  <c r="J388" i="8"/>
  <c r="P387" i="8"/>
  <c r="J387" i="8"/>
  <c r="J386" i="8"/>
  <c r="J385" i="8"/>
  <c r="M385" i="8" s="1"/>
  <c r="P384" i="8"/>
  <c r="J384" i="8"/>
  <c r="P383" i="8"/>
  <c r="J383" i="8"/>
  <c r="L382" i="8"/>
  <c r="M382" i="8" s="1"/>
  <c r="J382" i="8"/>
  <c r="P381" i="8"/>
  <c r="J381" i="8"/>
  <c r="M380" i="8"/>
  <c r="L380" i="8"/>
  <c r="J380" i="8"/>
  <c r="P379" i="8"/>
  <c r="J379" i="8"/>
  <c r="J378" i="8"/>
  <c r="J377" i="8"/>
  <c r="M377" i="8" s="1"/>
  <c r="J376" i="8"/>
  <c r="J375" i="8"/>
  <c r="P375" i="8" s="1"/>
  <c r="P374" i="8"/>
  <c r="J374" i="8"/>
  <c r="P373" i="8"/>
  <c r="J373" i="8"/>
  <c r="J372" i="8"/>
  <c r="J371" i="8"/>
  <c r="J370" i="8"/>
  <c r="P369" i="8"/>
  <c r="J369" i="8"/>
  <c r="L368" i="8"/>
  <c r="M368" i="8" s="1"/>
  <c r="J368" i="8"/>
  <c r="P367" i="8"/>
  <c r="J367" i="8"/>
  <c r="P366" i="8"/>
  <c r="L366" i="8"/>
  <c r="M366" i="8" s="1"/>
  <c r="J366" i="8"/>
  <c r="J365" i="8"/>
  <c r="P364" i="8"/>
  <c r="L364" i="8"/>
  <c r="M364" i="8" s="1"/>
  <c r="J364" i="8"/>
  <c r="J363" i="8"/>
  <c r="P362" i="8"/>
  <c r="M362" i="8"/>
  <c r="L362" i="8"/>
  <c r="J362" i="8"/>
  <c r="J361" i="8"/>
  <c r="P360" i="8"/>
  <c r="J360" i="8"/>
  <c r="J359" i="8"/>
  <c r="P358" i="8"/>
  <c r="J358" i="8"/>
  <c r="P357" i="8"/>
  <c r="J357" i="8"/>
  <c r="P356" i="8"/>
  <c r="J356" i="8"/>
  <c r="P355" i="8"/>
  <c r="J355" i="8"/>
  <c r="J354" i="8"/>
  <c r="J353" i="8"/>
  <c r="P352" i="8"/>
  <c r="L352" i="8"/>
  <c r="J352" i="8"/>
  <c r="M352" i="8" s="1"/>
  <c r="J351" i="8"/>
  <c r="J350" i="8"/>
  <c r="P349" i="8"/>
  <c r="J349" i="8"/>
  <c r="P348" i="8"/>
  <c r="J348" i="8"/>
  <c r="P347" i="8"/>
  <c r="J347" i="8"/>
  <c r="P346" i="8"/>
  <c r="L346" i="8"/>
  <c r="M346" i="8" s="1"/>
  <c r="J346" i="8"/>
  <c r="J345" i="8"/>
  <c r="M344" i="8"/>
  <c r="L344" i="8"/>
  <c r="J344" i="8"/>
  <c r="J343" i="8"/>
  <c r="L342" i="8"/>
  <c r="M342" i="8" s="1"/>
  <c r="J342" i="8"/>
  <c r="J341" i="8"/>
  <c r="J340" i="8"/>
  <c r="J339" i="8"/>
  <c r="J338" i="8"/>
  <c r="P337" i="8"/>
  <c r="J337" i="8"/>
  <c r="P336" i="8"/>
  <c r="J336" i="8"/>
  <c r="P335" i="8"/>
  <c r="J335" i="8"/>
  <c r="P334" i="8"/>
  <c r="J334" i="8"/>
  <c r="J333" i="8"/>
  <c r="P332" i="8"/>
  <c r="L332" i="8"/>
  <c r="M332" i="8" s="1"/>
  <c r="J332" i="8"/>
  <c r="P331" i="8"/>
  <c r="J331" i="8"/>
  <c r="P330" i="8"/>
  <c r="L330" i="8"/>
  <c r="M330" i="8" s="1"/>
  <c r="J330" i="8"/>
  <c r="P329" i="8"/>
  <c r="J329" i="8"/>
  <c r="P328" i="8"/>
  <c r="J328" i="8"/>
  <c r="P327" i="8"/>
  <c r="J327" i="8"/>
  <c r="P326" i="8"/>
  <c r="L326" i="8"/>
  <c r="M326" i="8" s="1"/>
  <c r="J326" i="8"/>
  <c r="J325" i="8"/>
  <c r="P324" i="8"/>
  <c r="J324" i="8"/>
  <c r="J323" i="8"/>
  <c r="P322" i="8"/>
  <c r="L322" i="8"/>
  <c r="M322" i="8" s="1"/>
  <c r="J322" i="8"/>
  <c r="P321" i="8"/>
  <c r="J321" i="8"/>
  <c r="P320" i="8"/>
  <c r="L320" i="8"/>
  <c r="M320" i="8" s="1"/>
  <c r="J320" i="8"/>
  <c r="P319" i="8"/>
  <c r="J319" i="8"/>
  <c r="L318" i="8"/>
  <c r="M318" i="8" s="1"/>
  <c r="J318" i="8"/>
  <c r="J317" i="8"/>
  <c r="J316" i="8"/>
  <c r="P315" i="8"/>
  <c r="J315" i="8"/>
  <c r="J314" i="8"/>
  <c r="J313" i="8"/>
  <c r="P312" i="8"/>
  <c r="L312" i="8"/>
  <c r="M312" i="8" s="1"/>
  <c r="J312" i="8"/>
  <c r="J311" i="8"/>
  <c r="L310" i="8"/>
  <c r="M310" i="8" s="1"/>
  <c r="J310" i="8"/>
  <c r="J309" i="8"/>
  <c r="P308" i="8"/>
  <c r="J308" i="8"/>
  <c r="J307" i="8"/>
  <c r="L307" i="8" s="1"/>
  <c r="P306" i="8"/>
  <c r="J306" i="8"/>
  <c r="J305" i="8"/>
  <c r="J304" i="8"/>
  <c r="P303" i="8"/>
  <c r="J303" i="8"/>
  <c r="P302" i="8"/>
  <c r="J302" i="8"/>
  <c r="J301" i="8"/>
  <c r="P300" i="8"/>
  <c r="L300" i="8"/>
  <c r="M300" i="8" s="1"/>
  <c r="J300" i="8"/>
  <c r="P299" i="8"/>
  <c r="J299" i="8"/>
  <c r="P298" i="8"/>
  <c r="L298" i="8"/>
  <c r="M298" i="8" s="1"/>
  <c r="J298" i="8"/>
  <c r="P297" i="8"/>
  <c r="J297" i="8"/>
  <c r="P296" i="8"/>
  <c r="L296" i="8"/>
  <c r="M296" i="8" s="1"/>
  <c r="J296" i="8"/>
  <c r="J295" i="8"/>
  <c r="J294" i="8"/>
  <c r="J293" i="8"/>
  <c r="P292" i="8"/>
  <c r="J292" i="8"/>
  <c r="J291" i="8"/>
  <c r="P290" i="8"/>
  <c r="J290" i="8"/>
  <c r="P289" i="8"/>
  <c r="J289" i="8"/>
  <c r="P288" i="8"/>
  <c r="L288" i="8"/>
  <c r="M288" i="8" s="1"/>
  <c r="J288" i="8"/>
  <c r="J287" i="8"/>
  <c r="P286" i="8"/>
  <c r="J286" i="8"/>
  <c r="J285" i="8"/>
  <c r="J284" i="8"/>
  <c r="P283" i="8"/>
  <c r="J283" i="8"/>
  <c r="J282" i="8"/>
  <c r="P282" i="8" s="1"/>
  <c r="J281" i="8"/>
  <c r="J280" i="8"/>
  <c r="J279" i="8"/>
  <c r="M279" i="8" s="1"/>
  <c r="J278" i="8"/>
  <c r="P278" i="8" s="1"/>
  <c r="J277" i="8"/>
  <c r="P276" i="8"/>
  <c r="J276" i="8"/>
  <c r="P275" i="8"/>
  <c r="J275" i="8"/>
  <c r="P274" i="8"/>
  <c r="J274" i="8"/>
  <c r="P273" i="8"/>
  <c r="J273" i="8"/>
  <c r="J272" i="8"/>
  <c r="M272" i="8" s="1"/>
  <c r="P271" i="8"/>
  <c r="J271" i="8"/>
  <c r="P270" i="8"/>
  <c r="J270" i="8"/>
  <c r="J269" i="8"/>
  <c r="P268" i="8"/>
  <c r="L268" i="8"/>
  <c r="M268" i="8" s="1"/>
  <c r="J268" i="8"/>
  <c r="P267" i="8"/>
  <c r="J267" i="8"/>
  <c r="P266" i="8"/>
  <c r="L266" i="8"/>
  <c r="M266" i="8" s="1"/>
  <c r="J266" i="8"/>
  <c r="P265" i="8"/>
  <c r="J265" i="8"/>
  <c r="P264" i="8"/>
  <c r="L264" i="8"/>
  <c r="M264" i="8" s="1"/>
  <c r="J264" i="8"/>
  <c r="J263" i="8"/>
  <c r="P262" i="8"/>
  <c r="L262" i="8"/>
  <c r="M262" i="8" s="1"/>
  <c r="J262" i="8"/>
  <c r="J261" i="8"/>
  <c r="J260" i="8"/>
  <c r="P260" i="8" s="1"/>
  <c r="J259" i="8"/>
  <c r="J258" i="8"/>
  <c r="J257" i="8"/>
  <c r="J256" i="8"/>
  <c r="P256" i="8" s="1"/>
  <c r="P255" i="8"/>
  <c r="J255" i="8"/>
  <c r="P254" i="8"/>
  <c r="J254" i="8"/>
  <c r="J253" i="8"/>
  <c r="P252" i="8"/>
  <c r="L252" i="8"/>
  <c r="M252" i="8" s="1"/>
  <c r="J252" i="8"/>
  <c r="P251" i="8"/>
  <c r="J251" i="8"/>
  <c r="P250" i="8"/>
  <c r="L250" i="8"/>
  <c r="M250" i="8" s="1"/>
  <c r="J250" i="8"/>
  <c r="P249" i="8"/>
  <c r="J249" i="8"/>
  <c r="P248" i="8"/>
  <c r="L248" i="8"/>
  <c r="M248" i="8" s="1"/>
  <c r="J248" i="8"/>
  <c r="J247" i="8"/>
  <c r="P246" i="8"/>
  <c r="L246" i="8"/>
  <c r="M246" i="8" s="1"/>
  <c r="J246" i="8"/>
  <c r="J245" i="8"/>
  <c r="J244" i="8"/>
  <c r="J243" i="8"/>
  <c r="J242" i="8"/>
  <c r="J241" i="8"/>
  <c r="J240" i="8"/>
  <c r="P239" i="8"/>
  <c r="J239" i="8"/>
  <c r="P238" i="8"/>
  <c r="J238" i="8"/>
  <c r="J237" i="8"/>
  <c r="P236" i="8"/>
  <c r="L236" i="8"/>
  <c r="M236" i="8" s="1"/>
  <c r="J236" i="8"/>
  <c r="P235" i="8"/>
  <c r="J235" i="8"/>
  <c r="P234" i="8"/>
  <c r="L234" i="8"/>
  <c r="M234" i="8" s="1"/>
  <c r="J234" i="8"/>
  <c r="P233" i="8"/>
  <c r="J233" i="8"/>
  <c r="P232" i="8"/>
  <c r="L232" i="8"/>
  <c r="M232" i="8" s="1"/>
  <c r="J232" i="8"/>
  <c r="J231" i="8"/>
  <c r="P230" i="8"/>
  <c r="L230" i="8"/>
  <c r="M230" i="8" s="1"/>
  <c r="J230" i="8"/>
  <c r="J229" i="8"/>
  <c r="J228" i="8"/>
  <c r="P228" i="8" s="1"/>
  <c r="J227" i="8"/>
  <c r="J226" i="8"/>
  <c r="J225" i="8"/>
  <c r="J224" i="8"/>
  <c r="P224" i="8" s="1"/>
  <c r="P223" i="8"/>
  <c r="J223" i="8"/>
  <c r="P222" i="8"/>
  <c r="J222" i="8"/>
  <c r="J221" i="8"/>
  <c r="P220" i="8"/>
  <c r="L220" i="8"/>
  <c r="M220" i="8" s="1"/>
  <c r="J220" i="8"/>
  <c r="P219" i="8"/>
  <c r="J219" i="8"/>
  <c r="P218" i="8"/>
  <c r="L218" i="8"/>
  <c r="M218" i="8" s="1"/>
  <c r="J218" i="8"/>
  <c r="P217" i="8"/>
  <c r="J217" i="8"/>
  <c r="P216" i="8"/>
  <c r="L216" i="8"/>
  <c r="M216" i="8" s="1"/>
  <c r="J216" i="8"/>
  <c r="J215" i="8"/>
  <c r="P214" i="8"/>
  <c r="J214" i="8"/>
  <c r="J213" i="8"/>
  <c r="P212" i="8"/>
  <c r="J212" i="8"/>
  <c r="J211" i="8"/>
  <c r="J210" i="8"/>
  <c r="J209" i="8"/>
  <c r="P208" i="8"/>
  <c r="J208" i="8"/>
  <c r="P207" i="8"/>
  <c r="J207" i="8"/>
  <c r="P206" i="8"/>
  <c r="J206" i="8"/>
  <c r="J205" i="8"/>
  <c r="P204" i="8"/>
  <c r="L204" i="8"/>
  <c r="M204" i="8" s="1"/>
  <c r="J204" i="8"/>
  <c r="P203" i="8"/>
  <c r="J203" i="8"/>
  <c r="P202" i="8"/>
  <c r="L202" i="8"/>
  <c r="M202" i="8" s="1"/>
  <c r="J202" i="8"/>
  <c r="P201" i="8"/>
  <c r="J201" i="8"/>
  <c r="P200" i="8"/>
  <c r="L200" i="8"/>
  <c r="M200" i="8" s="1"/>
  <c r="J200" i="8"/>
  <c r="J199" i="8"/>
  <c r="J198" i="8"/>
  <c r="J197" i="8"/>
  <c r="P196" i="8"/>
  <c r="J196" i="8"/>
  <c r="J195" i="8"/>
  <c r="P194" i="8"/>
  <c r="J194" i="8"/>
  <c r="P193" i="8"/>
  <c r="J193" i="8"/>
  <c r="P192" i="8"/>
  <c r="J192" i="8"/>
  <c r="P191" i="8"/>
  <c r="J191" i="8"/>
  <c r="P190" i="8"/>
  <c r="J190" i="8"/>
  <c r="J189" i="8"/>
  <c r="P188" i="8"/>
  <c r="L188" i="8"/>
  <c r="M188" i="8" s="1"/>
  <c r="J188" i="8"/>
  <c r="P187" i="8"/>
  <c r="J187" i="8"/>
  <c r="P186" i="8"/>
  <c r="L186" i="8"/>
  <c r="M186" i="8" s="1"/>
  <c r="J186" i="8"/>
  <c r="P185" i="8"/>
  <c r="J185" i="8"/>
  <c r="P184" i="8"/>
  <c r="L184" i="8"/>
  <c r="M184" i="8" s="1"/>
  <c r="J184" i="8"/>
  <c r="J183" i="8"/>
  <c r="P182" i="8"/>
  <c r="J182" i="8"/>
  <c r="J181" i="8"/>
  <c r="P180" i="8"/>
  <c r="J180" i="8"/>
  <c r="J179" i="8"/>
  <c r="J178" i="8"/>
  <c r="P178" i="8" s="1"/>
  <c r="J177" i="8"/>
  <c r="P176" i="8"/>
  <c r="J176" i="8"/>
  <c r="P175" i="8"/>
  <c r="J175" i="8"/>
  <c r="P174" i="8"/>
  <c r="J174" i="8"/>
  <c r="M174" i="8" s="1"/>
  <c r="J173" i="8"/>
  <c r="P172" i="8"/>
  <c r="J172" i="8"/>
  <c r="J171" i="8"/>
  <c r="P170" i="8"/>
  <c r="J170" i="8"/>
  <c r="J169" i="8"/>
  <c r="P168" i="8"/>
  <c r="J168" i="8"/>
  <c r="P167" i="8"/>
  <c r="J167" i="8"/>
  <c r="P166" i="8"/>
  <c r="L166" i="8"/>
  <c r="M166" i="8" s="1"/>
  <c r="J166" i="8"/>
  <c r="P165" i="8"/>
  <c r="J165" i="8"/>
  <c r="J164" i="8"/>
  <c r="P164" i="8" s="1"/>
  <c r="P163" i="8"/>
  <c r="J163" i="8"/>
  <c r="J162" i="8"/>
  <c r="J161" i="8"/>
  <c r="P160" i="8"/>
  <c r="J160" i="8"/>
  <c r="P159" i="8"/>
  <c r="J159" i="8"/>
  <c r="P158" i="8"/>
  <c r="L158" i="8"/>
  <c r="M158" i="8" s="1"/>
  <c r="J158" i="8"/>
  <c r="P157" i="8"/>
  <c r="J157" i="8"/>
  <c r="J156" i="8"/>
  <c r="J155" i="8"/>
  <c r="L154" i="8"/>
  <c r="M154" i="8" s="1"/>
  <c r="J154" i="8"/>
  <c r="P154" i="8" s="1"/>
  <c r="J153" i="8"/>
  <c r="P152" i="8"/>
  <c r="L152" i="8"/>
  <c r="M152" i="8" s="1"/>
  <c r="J152" i="8"/>
  <c r="J151" i="8"/>
  <c r="J150" i="8"/>
  <c r="J149" i="8"/>
  <c r="P148" i="8"/>
  <c r="J148" i="8"/>
  <c r="P147" i="8"/>
  <c r="J147" i="8"/>
  <c r="P146" i="8"/>
  <c r="J146" i="8"/>
  <c r="L146" i="8" s="1"/>
  <c r="M146" i="8" s="1"/>
  <c r="P145" i="8"/>
  <c r="J145" i="8"/>
  <c r="J144" i="8"/>
  <c r="J143" i="8"/>
  <c r="M143" i="8" s="1"/>
  <c r="P142" i="8"/>
  <c r="J142" i="8"/>
  <c r="J141" i="8"/>
  <c r="J140" i="8"/>
  <c r="J139" i="8"/>
  <c r="J138" i="8"/>
  <c r="P138" i="8" s="1"/>
  <c r="J137" i="8"/>
  <c r="P136" i="8"/>
  <c r="J136" i="8"/>
  <c r="J135" i="8"/>
  <c r="M135" i="8" s="1"/>
  <c r="P134" i="8"/>
  <c r="L134" i="8"/>
  <c r="M134" i="8" s="1"/>
  <c r="J134" i="8"/>
  <c r="J133" i="8"/>
  <c r="P132" i="8"/>
  <c r="J132" i="8"/>
  <c r="J131" i="8"/>
  <c r="P130" i="8"/>
  <c r="J130" i="8"/>
  <c r="P129" i="8"/>
  <c r="J129" i="8"/>
  <c r="P128" i="8"/>
  <c r="J128" i="8"/>
  <c r="J127" i="8"/>
  <c r="P126" i="8"/>
  <c r="J126" i="8"/>
  <c r="J125" i="8"/>
  <c r="P124" i="8"/>
  <c r="J124" i="8"/>
  <c r="P123" i="8"/>
  <c r="J123" i="8"/>
  <c r="P122" i="8"/>
  <c r="L122" i="8"/>
  <c r="M122" i="8" s="1"/>
  <c r="J122" i="8"/>
  <c r="J121" i="8"/>
  <c r="P120" i="8"/>
  <c r="J120" i="8"/>
  <c r="J119" i="8"/>
  <c r="P118" i="8"/>
  <c r="L118" i="8"/>
  <c r="M118" i="8" s="1"/>
  <c r="J118" i="8"/>
  <c r="J117" i="8"/>
  <c r="P116" i="8"/>
  <c r="J116" i="8"/>
  <c r="J115" i="8"/>
  <c r="P114" i="8"/>
  <c r="J114" i="8"/>
  <c r="P113" i="8"/>
  <c r="J113" i="8"/>
  <c r="P112" i="8"/>
  <c r="J112" i="8"/>
  <c r="J111" i="8"/>
  <c r="P110" i="8"/>
  <c r="J110" i="8"/>
  <c r="J109" i="8"/>
  <c r="P108" i="8"/>
  <c r="J108" i="8"/>
  <c r="P107" i="8"/>
  <c r="J107" i="8"/>
  <c r="P106" i="8"/>
  <c r="J106" i="8"/>
  <c r="P105" i="8"/>
  <c r="J105" i="8"/>
  <c r="P104" i="8"/>
  <c r="L104" i="8"/>
  <c r="M104" i="8" s="1"/>
  <c r="J104" i="8"/>
  <c r="J103" i="8"/>
  <c r="P102" i="8"/>
  <c r="L102" i="8"/>
  <c r="M102" i="8" s="1"/>
  <c r="J102" i="8"/>
  <c r="J101" i="8"/>
  <c r="P100" i="8"/>
  <c r="L100" i="8"/>
  <c r="M100" i="8" s="1"/>
  <c r="J100" i="8"/>
  <c r="J99" i="8"/>
  <c r="L99" i="8" s="1"/>
  <c r="P98" i="8"/>
  <c r="L98" i="8"/>
  <c r="M98" i="8" s="1"/>
  <c r="J98" i="8"/>
  <c r="J97" i="8"/>
  <c r="P96" i="8"/>
  <c r="J96" i="8"/>
  <c r="J95" i="8"/>
  <c r="P94" i="8"/>
  <c r="J94" i="8"/>
  <c r="J93" i="8"/>
  <c r="P92" i="8"/>
  <c r="J92" i="8"/>
  <c r="J91" i="8"/>
  <c r="P90" i="8"/>
  <c r="L90" i="8"/>
  <c r="M90" i="8" s="1"/>
  <c r="J90" i="8"/>
  <c r="P89" i="8"/>
  <c r="J89" i="8"/>
  <c r="P88" i="8"/>
  <c r="L88" i="8"/>
  <c r="M88" i="8" s="1"/>
  <c r="J88" i="8"/>
  <c r="J87" i="8"/>
  <c r="P86" i="8"/>
  <c r="J86" i="8"/>
  <c r="J85" i="8"/>
  <c r="P84" i="8"/>
  <c r="J84" i="8"/>
  <c r="J83" i="8"/>
  <c r="J82" i="8"/>
  <c r="J81" i="8"/>
  <c r="M81" i="8" s="1"/>
  <c r="P80" i="8"/>
  <c r="J80" i="8"/>
  <c r="J79" i="8"/>
  <c r="P78" i="8"/>
  <c r="J78" i="8"/>
  <c r="P77" i="8"/>
  <c r="J77" i="8"/>
  <c r="P76" i="8"/>
  <c r="J76" i="8"/>
  <c r="J75" i="8"/>
  <c r="P74" i="8"/>
  <c r="J74" i="8"/>
  <c r="L74" i="8" s="1"/>
  <c r="M74" i="8" s="1"/>
  <c r="P73" i="8"/>
  <c r="J73" i="8"/>
  <c r="P72" i="8"/>
  <c r="J72" i="8"/>
  <c r="J71" i="8"/>
  <c r="P70" i="8"/>
  <c r="J70" i="8"/>
  <c r="L70" i="8" s="1"/>
  <c r="M70" i="8" s="1"/>
  <c r="J69" i="8"/>
  <c r="P68" i="8"/>
  <c r="J68" i="8"/>
  <c r="J67" i="8"/>
  <c r="P66" i="8"/>
  <c r="L66" i="8"/>
  <c r="M66" i="8" s="1"/>
  <c r="J66" i="8"/>
  <c r="P65" i="8"/>
  <c r="J65" i="8"/>
  <c r="P64" i="8"/>
  <c r="L64" i="8"/>
  <c r="M64" i="8" s="1"/>
  <c r="J64" i="8"/>
  <c r="M63" i="8"/>
  <c r="J63" i="8"/>
  <c r="P62" i="8"/>
  <c r="J62" i="8"/>
  <c r="J61" i="8"/>
  <c r="L61" i="8" s="1"/>
  <c r="P60" i="8"/>
  <c r="J60" i="8"/>
  <c r="P59" i="8"/>
  <c r="J59" i="8"/>
  <c r="P58" i="8"/>
  <c r="J58" i="8"/>
  <c r="P57" i="8"/>
  <c r="J57" i="8"/>
  <c r="P56" i="8"/>
  <c r="M56" i="8"/>
  <c r="J56" i="8"/>
  <c r="M55" i="8"/>
  <c r="J55" i="8"/>
  <c r="J54" i="8"/>
  <c r="J53" i="8"/>
  <c r="P52" i="8"/>
  <c r="L52" i="8"/>
  <c r="M52" i="8" s="1"/>
  <c r="J52" i="8"/>
  <c r="J51" i="8"/>
  <c r="P50" i="8"/>
  <c r="L50" i="8"/>
  <c r="M50" i="8" s="1"/>
  <c r="J50" i="8"/>
  <c r="J49" i="8"/>
  <c r="P48" i="8"/>
  <c r="J48" i="8"/>
  <c r="J47" i="8"/>
  <c r="P46" i="8"/>
  <c r="L46" i="8"/>
  <c r="M46" i="8" s="1"/>
  <c r="J46" i="8"/>
  <c r="J45" i="8"/>
  <c r="P44" i="8"/>
  <c r="L44" i="8"/>
  <c r="M44" i="8" s="1"/>
  <c r="J44" i="8"/>
  <c r="J43" i="8"/>
  <c r="P42" i="8"/>
  <c r="L42" i="8"/>
  <c r="J42" i="8"/>
  <c r="P41" i="8"/>
  <c r="J41" i="8"/>
  <c r="P40" i="8"/>
  <c r="L40" i="8"/>
  <c r="M40" i="8" s="1"/>
  <c r="J40" i="8"/>
  <c r="P39" i="8"/>
  <c r="J39" i="8"/>
  <c r="P38" i="8"/>
  <c r="L38" i="8"/>
  <c r="M38" i="8" s="1"/>
  <c r="J38" i="8"/>
  <c r="P37" i="8"/>
  <c r="J37" i="8"/>
  <c r="P36" i="8"/>
  <c r="L36" i="8"/>
  <c r="M36" i="8" s="1"/>
  <c r="J36" i="8"/>
  <c r="P35" i="8"/>
  <c r="J35" i="8"/>
  <c r="P34" i="8"/>
  <c r="L34" i="8"/>
  <c r="M34" i="8" s="1"/>
  <c r="J34" i="8"/>
  <c r="P33" i="8"/>
  <c r="J33" i="8"/>
  <c r="P32" i="8"/>
  <c r="L32" i="8"/>
  <c r="M32" i="8" s="1"/>
  <c r="J32" i="8"/>
  <c r="P31" i="8"/>
  <c r="J31" i="8"/>
  <c r="P30" i="8"/>
  <c r="L30" i="8"/>
  <c r="M30" i="8" s="1"/>
  <c r="J30" i="8"/>
  <c r="P29" i="8"/>
  <c r="J29" i="8"/>
  <c r="P28" i="8"/>
  <c r="L28" i="8"/>
  <c r="M28" i="8" s="1"/>
  <c r="J28" i="8"/>
  <c r="P27" i="8"/>
  <c r="J27" i="8"/>
  <c r="P26" i="8"/>
  <c r="L26" i="8"/>
  <c r="M26" i="8" s="1"/>
  <c r="J26" i="8"/>
  <c r="P25" i="8"/>
  <c r="J25" i="8"/>
  <c r="P24" i="8"/>
  <c r="L24" i="8"/>
  <c r="M24" i="8" s="1"/>
  <c r="J24" i="8"/>
  <c r="P23" i="8"/>
  <c r="J23" i="8"/>
  <c r="P22" i="8"/>
  <c r="L22" i="8"/>
  <c r="M22" i="8" s="1"/>
  <c r="J22" i="8"/>
  <c r="P21" i="8"/>
  <c r="J21" i="8"/>
  <c r="P20" i="8"/>
  <c r="L20" i="8"/>
  <c r="M20" i="8" s="1"/>
  <c r="J20" i="8"/>
  <c r="P19" i="8"/>
  <c r="J19" i="8"/>
  <c r="P18" i="8"/>
  <c r="L18" i="8"/>
  <c r="M18" i="8" s="1"/>
  <c r="J18" i="8"/>
  <c r="P17" i="8"/>
  <c r="J17" i="8"/>
  <c r="P16" i="8"/>
  <c r="L16" i="8"/>
  <c r="M16" i="8" s="1"/>
  <c r="J16" i="8"/>
  <c r="P15" i="8"/>
  <c r="J15" i="8"/>
  <c r="P14" i="8"/>
  <c r="L14" i="8"/>
  <c r="M14" i="8" s="1"/>
  <c r="J14" i="8"/>
  <c r="P13" i="8"/>
  <c r="J13" i="8"/>
  <c r="P12" i="8"/>
  <c r="L12" i="8"/>
  <c r="M12" i="8" s="1"/>
  <c r="J12" i="8"/>
  <c r="J11" i="8"/>
  <c r="J10" i="8"/>
  <c r="P10" i="8" s="1"/>
  <c r="J9" i="8"/>
  <c r="P8" i="8"/>
  <c r="J8" i="8"/>
  <c r="J7" i="8"/>
  <c r="P6" i="8"/>
  <c r="J6" i="8"/>
  <c r="P5" i="8"/>
  <c r="J5" i="8"/>
  <c r="P4" i="8"/>
  <c r="L4" i="8"/>
  <c r="M4" i="8" s="1"/>
  <c r="J4" i="8"/>
  <c r="P3" i="8"/>
  <c r="J3" i="8"/>
  <c r="P826" i="7"/>
  <c r="J826" i="7"/>
  <c r="P825" i="7"/>
  <c r="J825" i="7"/>
  <c r="P824" i="7"/>
  <c r="J824" i="7"/>
  <c r="M824" i="7" s="1"/>
  <c r="P823" i="7"/>
  <c r="L823" i="7"/>
  <c r="M823" i="7" s="1"/>
  <c r="J823" i="7"/>
  <c r="P822" i="7"/>
  <c r="J822" i="7"/>
  <c r="P821" i="7"/>
  <c r="J821" i="7"/>
  <c r="P820" i="7"/>
  <c r="J820" i="7"/>
  <c r="P819" i="7"/>
  <c r="L819" i="7"/>
  <c r="M819" i="7" s="1"/>
  <c r="J819" i="7"/>
  <c r="P818" i="7"/>
  <c r="J818" i="7"/>
  <c r="P817" i="7"/>
  <c r="L817" i="7"/>
  <c r="M817" i="7" s="1"/>
  <c r="J817" i="7"/>
  <c r="P816" i="7"/>
  <c r="J816" i="7"/>
  <c r="P815" i="7"/>
  <c r="J815" i="7"/>
  <c r="P814" i="7"/>
  <c r="J814" i="7"/>
  <c r="J813" i="7"/>
  <c r="J812" i="7"/>
  <c r="L812" i="7" s="1"/>
  <c r="M812" i="7" s="1"/>
  <c r="J811" i="7"/>
  <c r="J810" i="7"/>
  <c r="P809" i="7"/>
  <c r="J809" i="7"/>
  <c r="P808" i="7"/>
  <c r="J808" i="7"/>
  <c r="P807" i="7"/>
  <c r="L807" i="7"/>
  <c r="M807" i="7" s="1"/>
  <c r="J807" i="7"/>
  <c r="P806" i="7"/>
  <c r="J806" i="7"/>
  <c r="P805" i="7"/>
  <c r="J805" i="7"/>
  <c r="P804" i="7"/>
  <c r="J804" i="7"/>
  <c r="P803" i="7"/>
  <c r="L803" i="7"/>
  <c r="M803" i="7" s="1"/>
  <c r="J803" i="7"/>
  <c r="P802" i="7"/>
  <c r="J802" i="7"/>
  <c r="P801" i="7"/>
  <c r="L801" i="7"/>
  <c r="M801" i="7" s="1"/>
  <c r="J801" i="7"/>
  <c r="P800" i="7"/>
  <c r="J800" i="7"/>
  <c r="P799" i="7"/>
  <c r="J799" i="7"/>
  <c r="P798" i="7"/>
  <c r="J798" i="7"/>
  <c r="J797" i="7"/>
  <c r="J796" i="7"/>
  <c r="J795" i="7"/>
  <c r="J794" i="7"/>
  <c r="J793" i="7"/>
  <c r="J792" i="7"/>
  <c r="P791" i="7"/>
  <c r="M791" i="7"/>
  <c r="L791" i="7"/>
  <c r="J791" i="7"/>
  <c r="P790" i="7"/>
  <c r="J790" i="7"/>
  <c r="P789" i="7"/>
  <c r="J789" i="7"/>
  <c r="J788" i="7"/>
  <c r="P787" i="7"/>
  <c r="J787" i="7"/>
  <c r="P786" i="7"/>
  <c r="J786" i="7"/>
  <c r="L786" i="7" s="1"/>
  <c r="M786" i="7" s="1"/>
  <c r="P785" i="7"/>
  <c r="J785" i="7"/>
  <c r="P784" i="7"/>
  <c r="J784" i="7"/>
  <c r="P783" i="7"/>
  <c r="L783" i="7"/>
  <c r="M783" i="7" s="1"/>
  <c r="J783" i="7"/>
  <c r="P782" i="7"/>
  <c r="J782" i="7"/>
  <c r="P781" i="7"/>
  <c r="J781" i="7"/>
  <c r="P780" i="7"/>
  <c r="J780" i="7"/>
  <c r="P779" i="7"/>
  <c r="J779" i="7"/>
  <c r="P778" i="7"/>
  <c r="J778" i="7"/>
  <c r="L778" i="7" s="1"/>
  <c r="M778" i="7" s="1"/>
  <c r="P777" i="7"/>
  <c r="J777" i="7"/>
  <c r="P776" i="7"/>
  <c r="J776" i="7"/>
  <c r="P775" i="7"/>
  <c r="J775" i="7"/>
  <c r="J774" i="7"/>
  <c r="P773" i="7"/>
  <c r="M773" i="7"/>
  <c r="L773" i="7"/>
  <c r="J773" i="7"/>
  <c r="P772" i="7"/>
  <c r="J772" i="7"/>
  <c r="P771" i="7"/>
  <c r="L771" i="7"/>
  <c r="M771" i="7" s="1"/>
  <c r="J771" i="7"/>
  <c r="J770" i="7"/>
  <c r="J769" i="7"/>
  <c r="J768" i="7"/>
  <c r="J767" i="7"/>
  <c r="J766" i="7"/>
  <c r="P765" i="7"/>
  <c r="J765" i="7"/>
  <c r="J764" i="7"/>
  <c r="P763" i="7"/>
  <c r="M763" i="7"/>
  <c r="L763" i="7"/>
  <c r="J763" i="7"/>
  <c r="P762" i="7"/>
  <c r="M762" i="7"/>
  <c r="J762" i="7"/>
  <c r="P761" i="7"/>
  <c r="M761" i="7"/>
  <c r="L761" i="7"/>
  <c r="J761" i="7"/>
  <c r="J760" i="7"/>
  <c r="P759" i="7"/>
  <c r="J759" i="7"/>
  <c r="J758" i="7"/>
  <c r="P757" i="7"/>
  <c r="J757" i="7"/>
  <c r="L757" i="7" s="1"/>
  <c r="M757" i="7" s="1"/>
  <c r="P756" i="7"/>
  <c r="J756" i="7"/>
  <c r="P755" i="7"/>
  <c r="L755" i="7"/>
  <c r="M755" i="7" s="1"/>
  <c r="J755" i="7"/>
  <c r="P754" i="7"/>
  <c r="J754" i="7"/>
  <c r="P753" i="7"/>
  <c r="L753" i="7"/>
  <c r="M753" i="7" s="1"/>
  <c r="J753" i="7"/>
  <c r="J752" i="7"/>
  <c r="P751" i="7"/>
  <c r="L751" i="7"/>
  <c r="M751" i="7" s="1"/>
  <c r="J751" i="7"/>
  <c r="J750" i="7"/>
  <c r="P749" i="7"/>
  <c r="L749" i="7"/>
  <c r="M749" i="7" s="1"/>
  <c r="J749" i="7"/>
  <c r="P748" i="7"/>
  <c r="J748" i="7"/>
  <c r="P747" i="7"/>
  <c r="L747" i="7"/>
  <c r="M747" i="7" s="1"/>
  <c r="J747" i="7"/>
  <c r="J746" i="7"/>
  <c r="J745" i="7"/>
  <c r="P745" i="7" s="1"/>
  <c r="J744" i="7"/>
  <c r="P743" i="7"/>
  <c r="L743" i="7"/>
  <c r="J743" i="7"/>
  <c r="J742" i="7"/>
  <c r="L741" i="7"/>
  <c r="M741" i="7" s="1"/>
  <c r="J741" i="7"/>
  <c r="J740" i="7"/>
  <c r="J739" i="7"/>
  <c r="J738" i="7"/>
  <c r="P737" i="7"/>
  <c r="J737" i="7"/>
  <c r="J736" i="7"/>
  <c r="P735" i="7"/>
  <c r="J735" i="7"/>
  <c r="J734" i="7"/>
  <c r="J733" i="7"/>
  <c r="J732" i="7"/>
  <c r="J731" i="7"/>
  <c r="P730" i="7"/>
  <c r="J730" i="7"/>
  <c r="P729" i="7"/>
  <c r="L729" i="7"/>
  <c r="M729" i="7" s="1"/>
  <c r="J729" i="7"/>
  <c r="J728" i="7"/>
  <c r="P727" i="7"/>
  <c r="J727" i="7"/>
  <c r="J726" i="7"/>
  <c r="P725" i="7"/>
  <c r="J725" i="7"/>
  <c r="J724" i="7"/>
  <c r="J723" i="7"/>
  <c r="P723" i="7" s="1"/>
  <c r="P722" i="7"/>
  <c r="J722" i="7"/>
  <c r="P721" i="7"/>
  <c r="L721" i="7"/>
  <c r="M721" i="7" s="1"/>
  <c r="J721" i="7"/>
  <c r="J720" i="7"/>
  <c r="P719" i="7"/>
  <c r="J719" i="7"/>
  <c r="J718" i="7"/>
  <c r="P717" i="7"/>
  <c r="J717" i="7"/>
  <c r="J716" i="7"/>
  <c r="J715" i="7"/>
  <c r="P714" i="7"/>
  <c r="J714" i="7"/>
  <c r="P713" i="7"/>
  <c r="L713" i="7"/>
  <c r="M713" i="7" s="1"/>
  <c r="J713" i="7"/>
  <c r="J712" i="7"/>
  <c r="J711" i="7"/>
  <c r="L711" i="7" s="1"/>
  <c r="J710" i="7"/>
  <c r="P709" i="7"/>
  <c r="J709" i="7"/>
  <c r="P708" i="7"/>
  <c r="J708" i="7"/>
  <c r="P707" i="7"/>
  <c r="J707" i="7"/>
  <c r="P706" i="7"/>
  <c r="J706" i="7"/>
  <c r="P705" i="7"/>
  <c r="L705" i="7"/>
  <c r="M705" i="7" s="1"/>
  <c r="J705" i="7"/>
  <c r="J704" i="7"/>
  <c r="L703" i="7"/>
  <c r="M703" i="7" s="1"/>
  <c r="J703" i="7"/>
  <c r="J702" i="7"/>
  <c r="P701" i="7"/>
  <c r="L701" i="7"/>
  <c r="M701" i="7" s="1"/>
  <c r="J701" i="7"/>
  <c r="P700" i="7"/>
  <c r="J700" i="7"/>
  <c r="L700" i="7" s="1"/>
  <c r="M700" i="7" s="1"/>
  <c r="P699" i="7"/>
  <c r="J699" i="7"/>
  <c r="P698" i="7"/>
  <c r="J698" i="7"/>
  <c r="P697" i="7"/>
  <c r="L697" i="7"/>
  <c r="M697" i="7" s="1"/>
  <c r="J697" i="7"/>
  <c r="J696" i="7"/>
  <c r="L695" i="7"/>
  <c r="J695" i="7"/>
  <c r="J694" i="7"/>
  <c r="L693" i="7"/>
  <c r="M693" i="7" s="1"/>
  <c r="J693" i="7"/>
  <c r="J692" i="7"/>
  <c r="P691" i="7"/>
  <c r="J691" i="7"/>
  <c r="P690" i="7"/>
  <c r="J690" i="7"/>
  <c r="P689" i="7"/>
  <c r="L689" i="7"/>
  <c r="M689" i="7" s="1"/>
  <c r="J689" i="7"/>
  <c r="J688" i="7"/>
  <c r="J687" i="7"/>
  <c r="P686" i="7"/>
  <c r="J686" i="7"/>
  <c r="P685" i="7"/>
  <c r="J685" i="7"/>
  <c r="J684" i="7"/>
  <c r="J683" i="7"/>
  <c r="P682" i="7"/>
  <c r="J682" i="7"/>
  <c r="P681" i="7"/>
  <c r="J681" i="7"/>
  <c r="J680" i="7"/>
  <c r="P679" i="7"/>
  <c r="J679" i="7"/>
  <c r="J678" i="7"/>
  <c r="J677" i="7"/>
  <c r="P676" i="7"/>
  <c r="J676" i="7"/>
  <c r="P675" i="7"/>
  <c r="J675" i="7"/>
  <c r="P674" i="7"/>
  <c r="J674" i="7"/>
  <c r="P673" i="7"/>
  <c r="J673" i="7"/>
  <c r="J672" i="7"/>
  <c r="P671" i="7"/>
  <c r="J671" i="7"/>
  <c r="J670" i="7"/>
  <c r="P669" i="7"/>
  <c r="L669" i="7"/>
  <c r="J669" i="7"/>
  <c r="J668" i="7"/>
  <c r="J667" i="7"/>
  <c r="J666" i="7"/>
  <c r="P665" i="7"/>
  <c r="L665" i="7"/>
  <c r="J665" i="7"/>
  <c r="L664" i="7"/>
  <c r="J664" i="7"/>
  <c r="J663" i="7"/>
  <c r="J662" i="7"/>
  <c r="J661" i="7"/>
  <c r="P660" i="7"/>
  <c r="J660" i="7"/>
  <c r="P659" i="7"/>
  <c r="J659" i="7"/>
  <c r="L658" i="7"/>
  <c r="J658" i="7"/>
  <c r="J657" i="7"/>
  <c r="J656" i="7"/>
  <c r="J655" i="7"/>
  <c r="P654" i="7"/>
  <c r="L654" i="7"/>
  <c r="J654" i="7"/>
  <c r="L653" i="7"/>
  <c r="M653" i="7" s="1"/>
  <c r="J653" i="7"/>
  <c r="J652" i="7"/>
  <c r="J651" i="7"/>
  <c r="P650" i="7"/>
  <c r="L650" i="7"/>
  <c r="J650" i="7"/>
  <c r="L649" i="7"/>
  <c r="M649" i="7" s="1"/>
  <c r="J649" i="7"/>
  <c r="P648" i="7"/>
  <c r="J648" i="7"/>
  <c r="J647" i="7"/>
  <c r="J646" i="7"/>
  <c r="J645" i="7"/>
  <c r="P644" i="7"/>
  <c r="J644" i="7"/>
  <c r="P643" i="7"/>
  <c r="J643" i="7"/>
  <c r="L642" i="7"/>
  <c r="J642" i="7"/>
  <c r="J641" i="7"/>
  <c r="P640" i="7"/>
  <c r="J640" i="7"/>
  <c r="J639" i="7"/>
  <c r="L638" i="7"/>
  <c r="J638" i="7"/>
  <c r="J637" i="7"/>
  <c r="J636" i="7"/>
  <c r="J635" i="7"/>
  <c r="P634" i="7"/>
  <c r="J634" i="7"/>
  <c r="L633" i="7"/>
  <c r="J633" i="7"/>
  <c r="P632" i="7"/>
  <c r="J632" i="7"/>
  <c r="L631" i="7"/>
  <c r="J631" i="7"/>
  <c r="P630" i="7"/>
  <c r="L630" i="7"/>
  <c r="J630" i="7"/>
  <c r="L629" i="7"/>
  <c r="J629" i="7"/>
  <c r="P628" i="7"/>
  <c r="J628" i="7"/>
  <c r="L627" i="7"/>
  <c r="J627" i="7"/>
  <c r="L626" i="7"/>
  <c r="J626" i="7"/>
  <c r="J625" i="7"/>
  <c r="J624" i="7"/>
  <c r="J623" i="7"/>
  <c r="P622" i="7"/>
  <c r="J622" i="7"/>
  <c r="J621" i="7"/>
  <c r="J620" i="7"/>
  <c r="J619" i="7"/>
  <c r="P618" i="7"/>
  <c r="J618" i="7"/>
  <c r="L617" i="7"/>
  <c r="J617" i="7"/>
  <c r="P616" i="7"/>
  <c r="J616" i="7"/>
  <c r="L615" i="7"/>
  <c r="J615" i="7"/>
  <c r="P614" i="7"/>
  <c r="L614" i="7"/>
  <c r="J614" i="7"/>
  <c r="L613" i="7"/>
  <c r="J613" i="7"/>
  <c r="P612" i="7"/>
  <c r="J612" i="7"/>
  <c r="L611" i="7"/>
  <c r="J611" i="7"/>
  <c r="L610" i="7"/>
  <c r="J610" i="7"/>
  <c r="J609" i="7"/>
  <c r="J608" i="7"/>
  <c r="J607" i="7"/>
  <c r="P606" i="7"/>
  <c r="J606" i="7"/>
  <c r="J605" i="7"/>
  <c r="J604" i="7"/>
  <c r="J603" i="7"/>
  <c r="P602" i="7"/>
  <c r="J602" i="7"/>
  <c r="L601" i="7"/>
  <c r="J601" i="7"/>
  <c r="P600" i="7"/>
  <c r="J600" i="7"/>
  <c r="P599" i="7"/>
  <c r="L599" i="7"/>
  <c r="J599" i="7"/>
  <c r="P598" i="7"/>
  <c r="L598" i="7"/>
  <c r="J598" i="7"/>
  <c r="J597" i="7"/>
  <c r="P596" i="7"/>
  <c r="J596" i="7"/>
  <c r="J595" i="7"/>
  <c r="J594" i="7"/>
  <c r="J593" i="7"/>
  <c r="J592" i="7"/>
  <c r="J591" i="7"/>
  <c r="L590" i="7"/>
  <c r="J590" i="7"/>
  <c r="J589" i="7"/>
  <c r="P588" i="7"/>
  <c r="J588" i="7"/>
  <c r="L587" i="7"/>
  <c r="J587" i="7"/>
  <c r="L586" i="7"/>
  <c r="J586" i="7"/>
  <c r="L585" i="7"/>
  <c r="M585" i="7" s="1"/>
  <c r="J585" i="7"/>
  <c r="J584" i="7"/>
  <c r="J583" i="7"/>
  <c r="J582" i="7"/>
  <c r="L581" i="7"/>
  <c r="M581" i="7" s="1"/>
  <c r="J581" i="7"/>
  <c r="P580" i="7"/>
  <c r="J580" i="7"/>
  <c r="J579" i="7"/>
  <c r="J578" i="7"/>
  <c r="J577" i="7"/>
  <c r="P576" i="7"/>
  <c r="J576" i="7"/>
  <c r="P575" i="7"/>
  <c r="J575" i="7"/>
  <c r="J574" i="7"/>
  <c r="J573" i="7"/>
  <c r="J572" i="7"/>
  <c r="P571" i="7"/>
  <c r="J571" i="7"/>
  <c r="L570" i="7"/>
  <c r="J570" i="7"/>
  <c r="L569" i="7"/>
  <c r="M569" i="7" s="1"/>
  <c r="J569" i="7"/>
  <c r="J568" i="7"/>
  <c r="J567" i="7"/>
  <c r="J566" i="7"/>
  <c r="L565" i="7"/>
  <c r="M565" i="7" s="1"/>
  <c r="J565" i="7"/>
  <c r="P564" i="7"/>
  <c r="J564" i="7"/>
  <c r="J563" i="7"/>
  <c r="J562" i="7"/>
  <c r="J561" i="7"/>
  <c r="J560" i="7"/>
  <c r="P559" i="7"/>
  <c r="J559" i="7"/>
  <c r="J558" i="7"/>
  <c r="L557" i="7"/>
  <c r="M557" i="7" s="1"/>
  <c r="J557" i="7"/>
  <c r="J556" i="7"/>
  <c r="J555" i="7"/>
  <c r="J554" i="7"/>
  <c r="J553" i="7"/>
  <c r="P552" i="7"/>
  <c r="J552" i="7"/>
  <c r="J551" i="7"/>
  <c r="J550" i="7"/>
  <c r="J549" i="7"/>
  <c r="J548" i="7"/>
  <c r="J547" i="7"/>
  <c r="P547" i="7" s="1"/>
  <c r="J546" i="7"/>
  <c r="J545" i="7"/>
  <c r="P544" i="7"/>
  <c r="J544" i="7"/>
  <c r="P543" i="7"/>
  <c r="J543" i="7"/>
  <c r="P542" i="7"/>
  <c r="J542" i="7"/>
  <c r="P541" i="7"/>
  <c r="J541" i="7"/>
  <c r="J540" i="7"/>
  <c r="J539" i="7"/>
  <c r="J538" i="7"/>
  <c r="J537" i="7"/>
  <c r="P536" i="7"/>
  <c r="J536" i="7"/>
  <c r="P535" i="7"/>
  <c r="J535" i="7"/>
  <c r="P534" i="7"/>
  <c r="J534" i="7"/>
  <c r="P533" i="7"/>
  <c r="J533" i="7"/>
  <c r="J532" i="7"/>
  <c r="J531" i="7"/>
  <c r="J530" i="7"/>
  <c r="J529" i="7"/>
  <c r="P528" i="7"/>
  <c r="J528" i="7"/>
  <c r="P527" i="7"/>
  <c r="J527" i="7"/>
  <c r="P526" i="7"/>
  <c r="J526" i="7"/>
  <c r="P525" i="7"/>
  <c r="J525" i="7"/>
  <c r="J524" i="7"/>
  <c r="J523" i="7"/>
  <c r="J522" i="7"/>
  <c r="J521" i="7"/>
  <c r="P521" i="7" s="1"/>
  <c r="P520" i="7"/>
  <c r="J520" i="7"/>
  <c r="P519" i="7"/>
  <c r="J519" i="7"/>
  <c r="P518" i="7"/>
  <c r="J518" i="7"/>
  <c r="P517" i="7"/>
  <c r="J517" i="7"/>
  <c r="J516" i="7"/>
  <c r="J515" i="7"/>
  <c r="P515" i="7" s="1"/>
  <c r="J514" i="7"/>
  <c r="J513" i="7"/>
  <c r="P512" i="7"/>
  <c r="J512" i="7"/>
  <c r="P511" i="7"/>
  <c r="J511" i="7"/>
  <c r="P510" i="7"/>
  <c r="J510" i="7"/>
  <c r="P509" i="7"/>
  <c r="J509" i="7"/>
  <c r="J508" i="7"/>
  <c r="J507" i="7"/>
  <c r="J506" i="7"/>
  <c r="J505" i="7"/>
  <c r="P504" i="7"/>
  <c r="J504" i="7"/>
  <c r="P503" i="7"/>
  <c r="J503" i="7"/>
  <c r="P502" i="7"/>
  <c r="J502" i="7"/>
  <c r="P501" i="7"/>
  <c r="J501" i="7"/>
  <c r="J500" i="7"/>
  <c r="J499" i="7"/>
  <c r="J498" i="7"/>
  <c r="J497" i="7"/>
  <c r="P496" i="7"/>
  <c r="J496" i="7"/>
  <c r="P495" i="7"/>
  <c r="J495" i="7"/>
  <c r="P494" i="7"/>
  <c r="J494" i="7"/>
  <c r="P493" i="7"/>
  <c r="J493" i="7"/>
  <c r="J492" i="7"/>
  <c r="J491" i="7"/>
  <c r="J490" i="7"/>
  <c r="J489" i="7"/>
  <c r="P489" i="7" s="1"/>
  <c r="P488" i="7"/>
  <c r="J488" i="7"/>
  <c r="P487" i="7"/>
  <c r="J487" i="7"/>
  <c r="P486" i="7"/>
  <c r="J486" i="7"/>
  <c r="P485" i="7"/>
  <c r="J485" i="7"/>
  <c r="J484" i="7"/>
  <c r="J483" i="7"/>
  <c r="P483" i="7" s="1"/>
  <c r="J482" i="7"/>
  <c r="J481" i="7"/>
  <c r="P480" i="7"/>
  <c r="J480" i="7"/>
  <c r="P479" i="7"/>
  <c r="J479" i="7"/>
  <c r="P478" i="7"/>
  <c r="J478" i="7"/>
  <c r="P477" i="7"/>
  <c r="L477" i="7"/>
  <c r="J477" i="7"/>
  <c r="J476" i="7"/>
  <c r="L475" i="7"/>
  <c r="J475" i="7"/>
  <c r="J474" i="7"/>
  <c r="J473" i="7"/>
  <c r="P472" i="7"/>
  <c r="J472" i="7"/>
  <c r="P471" i="7"/>
  <c r="J471" i="7"/>
  <c r="P470" i="7"/>
  <c r="J470" i="7"/>
  <c r="P469" i="7"/>
  <c r="L469" i="7"/>
  <c r="J469" i="7"/>
  <c r="J468" i="7"/>
  <c r="L467" i="7"/>
  <c r="J467" i="7"/>
  <c r="J466" i="7"/>
  <c r="J465" i="7"/>
  <c r="P464" i="7"/>
  <c r="J464" i="7"/>
  <c r="P463" i="7"/>
  <c r="J463" i="7"/>
  <c r="P462" i="7"/>
  <c r="J462" i="7"/>
  <c r="P461" i="7"/>
  <c r="L461" i="7"/>
  <c r="J461" i="7"/>
  <c r="J460" i="7"/>
  <c r="L459" i="7"/>
  <c r="J459" i="7"/>
  <c r="J458" i="7"/>
  <c r="J457" i="7"/>
  <c r="P457" i="7" s="1"/>
  <c r="P456" i="7"/>
  <c r="J456" i="7"/>
  <c r="P455" i="7"/>
  <c r="J455" i="7"/>
  <c r="P454" i="7"/>
  <c r="J454" i="7"/>
  <c r="P453" i="7"/>
  <c r="L453" i="7"/>
  <c r="J453" i="7"/>
  <c r="J452" i="7"/>
  <c r="L451" i="7"/>
  <c r="J451" i="7"/>
  <c r="P451" i="7" s="1"/>
  <c r="J450" i="7"/>
  <c r="J449" i="7"/>
  <c r="P448" i="7"/>
  <c r="J448" i="7"/>
  <c r="P447" i="7"/>
  <c r="J447" i="7"/>
  <c r="P446" i="7"/>
  <c r="J446" i="7"/>
  <c r="P445" i="7"/>
  <c r="L445" i="7"/>
  <c r="J445" i="7"/>
  <c r="J444" i="7"/>
  <c r="L443"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L339" i="7"/>
  <c r="J339" i="7"/>
  <c r="J338" i="7"/>
  <c r="P337" i="7"/>
  <c r="L337" i="7"/>
  <c r="J337" i="7"/>
  <c r="J336" i="7"/>
  <c r="J335" i="7"/>
  <c r="L334" i="7"/>
  <c r="J334" i="7"/>
  <c r="P333" i="7"/>
  <c r="J333" i="7"/>
  <c r="J332" i="7"/>
  <c r="J331" i="7"/>
  <c r="L330" i="7"/>
  <c r="J330" i="7"/>
  <c r="P329" i="7"/>
  <c r="J329" i="7"/>
  <c r="J328" i="7"/>
  <c r="J327" i="7"/>
  <c r="L326" i="7"/>
  <c r="J326" i="7"/>
  <c r="P325" i="7"/>
  <c r="J325" i="7"/>
  <c r="J324" i="7"/>
  <c r="J323" i="7"/>
  <c r="L322" i="7"/>
  <c r="J322" i="7"/>
  <c r="P321" i="7"/>
  <c r="J321" i="7"/>
  <c r="J320" i="7"/>
  <c r="J319" i="7"/>
  <c r="L318" i="7"/>
  <c r="J318" i="7"/>
  <c r="P317" i="7"/>
  <c r="J317" i="7"/>
  <c r="J316" i="7"/>
  <c r="J315" i="7"/>
  <c r="L314" i="7"/>
  <c r="J314" i="7"/>
  <c r="P313" i="7"/>
  <c r="J313" i="7"/>
  <c r="J312" i="7"/>
  <c r="J311" i="7"/>
  <c r="L310" i="7"/>
  <c r="J310" i="7"/>
  <c r="P309" i="7"/>
  <c r="J309" i="7"/>
  <c r="J308" i="7"/>
  <c r="J307" i="7"/>
  <c r="L306" i="7"/>
  <c r="J306" i="7"/>
  <c r="P305" i="7"/>
  <c r="J305" i="7"/>
  <c r="J304" i="7"/>
  <c r="J303" i="7"/>
  <c r="L302" i="7"/>
  <c r="J302" i="7"/>
  <c r="P301" i="7"/>
  <c r="J301" i="7"/>
  <c r="J300" i="7"/>
  <c r="J299" i="7"/>
  <c r="J298" i="7"/>
  <c r="P297" i="7"/>
  <c r="J297" i="7"/>
  <c r="P296" i="7"/>
  <c r="J296" i="7"/>
  <c r="J295" i="7"/>
  <c r="J294" i="7"/>
  <c r="J293" i="7"/>
  <c r="P292" i="7"/>
  <c r="J292" i="7"/>
  <c r="P291" i="7"/>
  <c r="L291" i="7"/>
  <c r="J291" i="7"/>
  <c r="L290" i="7"/>
  <c r="M290" i="7" s="1"/>
  <c r="J290" i="7"/>
  <c r="J289" i="7"/>
  <c r="J288" i="7"/>
  <c r="P287" i="7"/>
  <c r="L287" i="7"/>
  <c r="J287" i="7"/>
  <c r="L286" i="7"/>
  <c r="M286" i="7" s="1"/>
  <c r="J286" i="7"/>
  <c r="P285" i="7"/>
  <c r="J285" i="7"/>
  <c r="J284" i="7"/>
  <c r="J283" i="7"/>
  <c r="J282" i="7"/>
  <c r="P281" i="7"/>
  <c r="J281" i="7"/>
  <c r="P280" i="7"/>
  <c r="J280" i="7"/>
  <c r="L279" i="7"/>
  <c r="J279" i="7"/>
  <c r="J278" i="7"/>
  <c r="P277" i="7"/>
  <c r="J277" i="7"/>
  <c r="P276" i="7"/>
  <c r="J276" i="7"/>
  <c r="L275" i="7"/>
  <c r="J275" i="7"/>
  <c r="L274" i="7"/>
  <c r="M274" i="7" s="1"/>
  <c r="J274" i="7"/>
  <c r="J273" i="7"/>
  <c r="J272" i="7"/>
  <c r="P271" i="7"/>
  <c r="L271" i="7"/>
  <c r="J271" i="7"/>
  <c r="L270" i="7"/>
  <c r="M270" i="7" s="1"/>
  <c r="J270" i="7"/>
  <c r="P269" i="7"/>
  <c r="J269" i="7"/>
  <c r="J268" i="7"/>
  <c r="J267" i="7"/>
  <c r="J266" i="7"/>
  <c r="P265" i="7"/>
  <c r="J265" i="7"/>
  <c r="P264" i="7"/>
  <c r="J264" i="7"/>
  <c r="J263" i="7"/>
  <c r="J262" i="7"/>
  <c r="P261" i="7"/>
  <c r="J261" i="7"/>
  <c r="P260" i="7"/>
  <c r="J260" i="7"/>
  <c r="J259" i="7"/>
  <c r="J258" i="7"/>
  <c r="J257" i="7"/>
  <c r="P256" i="7"/>
  <c r="J256" i="7"/>
  <c r="P255" i="7"/>
  <c r="J255" i="7"/>
  <c r="L254" i="7"/>
  <c r="M254" i="7" s="1"/>
  <c r="J254" i="7"/>
  <c r="P253" i="7"/>
  <c r="J253" i="7"/>
  <c r="L252" i="7"/>
  <c r="M252" i="7" s="1"/>
  <c r="J252" i="7"/>
  <c r="J251" i="7"/>
  <c r="J250" i="7"/>
  <c r="L250" i="7" s="1"/>
  <c r="M250" i="7" s="1"/>
  <c r="J249" i="7"/>
  <c r="J248" i="7"/>
  <c r="J247" i="7"/>
  <c r="P247" i="7" s="1"/>
  <c r="J246" i="7"/>
  <c r="L246" i="7" s="1"/>
  <c r="M246" i="7" s="1"/>
  <c r="J245" i="7"/>
  <c r="P244" i="7"/>
  <c r="J244" i="7"/>
  <c r="P243" i="7"/>
  <c r="J243" i="7"/>
  <c r="P242" i="7"/>
  <c r="L242" i="7"/>
  <c r="M242" i="7" s="1"/>
  <c r="J242" i="7"/>
  <c r="P241" i="7"/>
  <c r="J241" i="7"/>
  <c r="L240" i="7"/>
  <c r="M240" i="7" s="1"/>
  <c r="J240" i="7"/>
  <c r="P239" i="7"/>
  <c r="J239" i="7"/>
  <c r="P238" i="7"/>
  <c r="L238" i="7"/>
  <c r="M238" i="7" s="1"/>
  <c r="J238" i="7"/>
  <c r="P237" i="7"/>
  <c r="J237" i="7"/>
  <c r="L236" i="7"/>
  <c r="M236" i="7" s="1"/>
  <c r="J236" i="7"/>
  <c r="J235" i="7"/>
  <c r="J234" i="7"/>
  <c r="J233" i="7"/>
  <c r="J232" i="7"/>
  <c r="J231" i="7"/>
  <c r="J230" i="7"/>
  <c r="J229" i="7"/>
  <c r="J228" i="7"/>
  <c r="L228" i="7" s="1"/>
  <c r="M228" i="7" s="1"/>
  <c r="P227" i="7"/>
  <c r="J227" i="7"/>
  <c r="P226" i="7"/>
  <c r="L226" i="7"/>
  <c r="M226" i="7" s="1"/>
  <c r="J226" i="7"/>
  <c r="P225" i="7"/>
  <c r="J225" i="7"/>
  <c r="L224" i="7"/>
  <c r="M224" i="7" s="1"/>
  <c r="J224" i="7"/>
  <c r="P223" i="7"/>
  <c r="J223" i="7"/>
  <c r="P222" i="7"/>
  <c r="L222" i="7"/>
  <c r="M222" i="7" s="1"/>
  <c r="J222" i="7"/>
  <c r="P221" i="7"/>
  <c r="J221" i="7"/>
  <c r="L220" i="7"/>
  <c r="M220" i="7" s="1"/>
  <c r="J220" i="7"/>
  <c r="J219" i="7"/>
  <c r="J218" i="7"/>
  <c r="J217" i="7"/>
  <c r="J216" i="7"/>
  <c r="J215" i="7"/>
  <c r="J214" i="7"/>
  <c r="J213" i="7"/>
  <c r="J212" i="7"/>
  <c r="P211" i="7"/>
  <c r="J211" i="7"/>
  <c r="P210" i="7"/>
  <c r="L210" i="7"/>
  <c r="M210" i="7" s="1"/>
  <c r="J210" i="7"/>
  <c r="P209" i="7"/>
  <c r="J209" i="7"/>
  <c r="L208" i="7"/>
  <c r="M208" i="7" s="1"/>
  <c r="J208" i="7"/>
  <c r="P207" i="7"/>
  <c r="J207" i="7"/>
  <c r="P206" i="7"/>
  <c r="L206" i="7"/>
  <c r="M206" i="7" s="1"/>
  <c r="J206" i="7"/>
  <c r="P205" i="7"/>
  <c r="J205" i="7"/>
  <c r="L204" i="7"/>
  <c r="M204" i="7" s="1"/>
  <c r="J204" i="7"/>
  <c r="J203" i="7"/>
  <c r="J202" i="7"/>
  <c r="J201" i="7"/>
  <c r="J200" i="7"/>
  <c r="J199" i="7"/>
  <c r="J198" i="7"/>
  <c r="J197" i="7"/>
  <c r="J196" i="7"/>
  <c r="L196" i="7" s="1"/>
  <c r="M196" i="7" s="1"/>
  <c r="P195" i="7"/>
  <c r="J195" i="7"/>
  <c r="P194" i="7"/>
  <c r="L194" i="7"/>
  <c r="M194" i="7" s="1"/>
  <c r="J194" i="7"/>
  <c r="P193" i="7"/>
  <c r="J193" i="7"/>
  <c r="L192" i="7"/>
  <c r="M192" i="7" s="1"/>
  <c r="J192" i="7"/>
  <c r="P191" i="7"/>
  <c r="J191" i="7"/>
  <c r="P190" i="7"/>
  <c r="L190" i="7"/>
  <c r="M190" i="7" s="1"/>
  <c r="J190" i="7"/>
  <c r="P189" i="7"/>
  <c r="J189" i="7"/>
  <c r="L188" i="7"/>
  <c r="M188" i="7" s="1"/>
  <c r="J188" i="7"/>
  <c r="J187" i="7"/>
  <c r="J186" i="7"/>
  <c r="L186" i="7" s="1"/>
  <c r="M186" i="7" s="1"/>
  <c r="J185" i="7"/>
  <c r="J184" i="7"/>
  <c r="J183" i="7"/>
  <c r="P183" i="7" s="1"/>
  <c r="J182" i="7"/>
  <c r="L182" i="7" s="1"/>
  <c r="M182" i="7" s="1"/>
  <c r="J181" i="7"/>
  <c r="J180" i="7"/>
  <c r="P179" i="7"/>
  <c r="J179" i="7"/>
  <c r="P178" i="7"/>
  <c r="L178" i="7"/>
  <c r="M178" i="7" s="1"/>
  <c r="J178" i="7"/>
  <c r="P177" i="7"/>
  <c r="J177" i="7"/>
  <c r="L176" i="7"/>
  <c r="M176" i="7" s="1"/>
  <c r="J176" i="7"/>
  <c r="P175" i="7"/>
  <c r="J175" i="7"/>
  <c r="P174" i="7"/>
  <c r="L174" i="7"/>
  <c r="M174" i="7" s="1"/>
  <c r="J174" i="7"/>
  <c r="P173" i="7"/>
  <c r="J173" i="7"/>
  <c r="L172" i="7"/>
  <c r="M172" i="7" s="1"/>
  <c r="J172" i="7"/>
  <c r="J171" i="7"/>
  <c r="J170" i="7"/>
  <c r="J169" i="7"/>
  <c r="J168" i="7"/>
  <c r="J167" i="7"/>
  <c r="J166" i="7"/>
  <c r="J165" i="7"/>
  <c r="J164" i="7"/>
  <c r="L164" i="7" s="1"/>
  <c r="M164" i="7" s="1"/>
  <c r="P163" i="7"/>
  <c r="J163" i="7"/>
  <c r="P162" i="7"/>
  <c r="L162" i="7"/>
  <c r="M162" i="7" s="1"/>
  <c r="J162" i="7"/>
  <c r="P161" i="7"/>
  <c r="J161" i="7"/>
  <c r="L160" i="7"/>
  <c r="M160" i="7" s="1"/>
  <c r="J160" i="7"/>
  <c r="P159" i="7"/>
  <c r="J159" i="7"/>
  <c r="P158" i="7"/>
  <c r="L158" i="7"/>
  <c r="M158" i="7" s="1"/>
  <c r="J158" i="7"/>
  <c r="P157" i="7"/>
  <c r="J157" i="7"/>
  <c r="L156" i="7"/>
  <c r="M156" i="7" s="1"/>
  <c r="J156" i="7"/>
  <c r="J155" i="7"/>
  <c r="J154" i="7"/>
  <c r="J153" i="7"/>
  <c r="J152" i="7"/>
  <c r="J151" i="7"/>
  <c r="J150" i="7"/>
  <c r="J149" i="7"/>
  <c r="J148" i="7"/>
  <c r="P147" i="7"/>
  <c r="J147" i="7"/>
  <c r="P146" i="7"/>
  <c r="L146" i="7"/>
  <c r="M146" i="7" s="1"/>
  <c r="J146" i="7"/>
  <c r="P145" i="7"/>
  <c r="J145" i="7"/>
  <c r="L144" i="7"/>
  <c r="M144" i="7" s="1"/>
  <c r="J144" i="7"/>
  <c r="P143" i="7"/>
  <c r="J143" i="7"/>
  <c r="J142" i="7"/>
  <c r="J141" i="7"/>
  <c r="P140" i="7"/>
  <c r="L140" i="7"/>
  <c r="M140" i="7" s="1"/>
  <c r="J140" i="7"/>
  <c r="P139" i="7"/>
  <c r="J139" i="7"/>
  <c r="L138" i="7"/>
  <c r="M138" i="7" s="1"/>
  <c r="J138" i="7"/>
  <c r="P137" i="7"/>
  <c r="J137" i="7"/>
  <c r="J136" i="7"/>
  <c r="J135" i="7"/>
  <c r="J134" i="7"/>
  <c r="L134" i="7" s="1"/>
  <c r="J133" i="7"/>
  <c r="P132" i="7"/>
  <c r="L132" i="7"/>
  <c r="M132" i="7" s="1"/>
  <c r="J132" i="7"/>
  <c r="P131" i="7"/>
  <c r="J131" i="7"/>
  <c r="L130" i="7"/>
  <c r="M130" i="7" s="1"/>
  <c r="J130" i="7"/>
  <c r="J129" i="7"/>
  <c r="J128" i="7"/>
  <c r="J127" i="7"/>
  <c r="L126" i="7"/>
  <c r="J126" i="7"/>
  <c r="J125" i="7"/>
  <c r="J124" i="7"/>
  <c r="J123" i="7"/>
  <c r="J122" i="7"/>
  <c r="J121" i="7"/>
  <c r="J120" i="7"/>
  <c r="L119" i="7"/>
  <c r="J119" i="7"/>
  <c r="J118" i="7"/>
  <c r="J117" i="7"/>
  <c r="J116" i="7"/>
  <c r="L115" i="7"/>
  <c r="J115" i="7"/>
  <c r="L114" i="7"/>
  <c r="M114" i="7" s="1"/>
  <c r="J114" i="7"/>
  <c r="P113" i="7"/>
  <c r="J113" i="7"/>
  <c r="J112" i="7"/>
  <c r="J111" i="7"/>
  <c r="J110" i="7"/>
  <c r="P109" i="7"/>
  <c r="J109" i="7"/>
  <c r="J108" i="7"/>
  <c r="L107" i="7"/>
  <c r="J107" i="7"/>
  <c r="J106" i="7"/>
  <c r="J105" i="7"/>
  <c r="J104" i="7"/>
  <c r="P103" i="7"/>
  <c r="L103" i="7"/>
  <c r="J103" i="7"/>
  <c r="L102" i="7"/>
  <c r="M102" i="7" s="1"/>
  <c r="J102" i="7"/>
  <c r="J101" i="7"/>
  <c r="J100" i="7"/>
  <c r="P99" i="7"/>
  <c r="L99" i="7"/>
  <c r="J99" i="7"/>
  <c r="L98" i="7"/>
  <c r="M98" i="7" s="1"/>
  <c r="J98" i="7"/>
  <c r="P97" i="7"/>
  <c r="J97" i="7"/>
  <c r="J96" i="7"/>
  <c r="J95" i="7"/>
  <c r="J94" i="7"/>
  <c r="P93" i="7"/>
  <c r="J93" i="7"/>
  <c r="J92" i="7"/>
  <c r="L91" i="7"/>
  <c r="M91" i="7" s="1"/>
  <c r="J91" i="7"/>
  <c r="J90" i="7"/>
  <c r="J89" i="7"/>
  <c r="J88" i="7"/>
  <c r="J87" i="7"/>
  <c r="L87" i="7" s="1"/>
  <c r="M87" i="7" s="1"/>
  <c r="P86" i="7"/>
  <c r="J86" i="7"/>
  <c r="J85" i="7"/>
  <c r="P84" i="7"/>
  <c r="J84" i="7"/>
  <c r="P83" i="7"/>
  <c r="J83" i="7"/>
  <c r="L83" i="7" s="1"/>
  <c r="M83" i="7" s="1"/>
  <c r="P82" i="7"/>
  <c r="J82" i="7"/>
  <c r="P81" i="7"/>
  <c r="L81" i="7"/>
  <c r="M81" i="7" s="1"/>
  <c r="J81" i="7"/>
  <c r="P80" i="7"/>
  <c r="J80" i="7"/>
  <c r="L79" i="7"/>
  <c r="M79" i="7" s="1"/>
  <c r="J79" i="7"/>
  <c r="J78" i="7"/>
  <c r="L77" i="7"/>
  <c r="J77" i="7"/>
  <c r="M77" i="7" s="1"/>
  <c r="P76" i="7"/>
  <c r="J76" i="7"/>
  <c r="L75" i="7"/>
  <c r="M75" i="7" s="1"/>
  <c r="J75" i="7"/>
  <c r="J74" i="7"/>
  <c r="J73" i="7"/>
  <c r="L73" i="7" s="1"/>
  <c r="M73" i="7" s="1"/>
  <c r="J72" i="7"/>
  <c r="P71" i="7"/>
  <c r="J71" i="7"/>
  <c r="P70" i="7"/>
  <c r="J70" i="7"/>
  <c r="J69" i="7"/>
  <c r="L69" i="7" s="1"/>
  <c r="M69" i="7" s="1"/>
  <c r="P68" i="7"/>
  <c r="J68" i="7"/>
  <c r="P67" i="7"/>
  <c r="J67" i="7"/>
  <c r="P66" i="7"/>
  <c r="J66" i="7"/>
  <c r="P65" i="7"/>
  <c r="L65" i="7"/>
  <c r="M65" i="7" s="1"/>
  <c r="J65" i="7"/>
  <c r="P64" i="7"/>
  <c r="J64" i="7"/>
  <c r="L63" i="7"/>
  <c r="M63" i="7" s="1"/>
  <c r="J63" i="7"/>
  <c r="J62" i="7"/>
  <c r="L61" i="7"/>
  <c r="J61" i="7"/>
  <c r="M61" i="7" s="1"/>
  <c r="P60" i="7"/>
  <c r="J60" i="7"/>
  <c r="L59" i="7"/>
  <c r="M59" i="7" s="1"/>
  <c r="J59" i="7"/>
  <c r="J58" i="7"/>
  <c r="L57" i="7"/>
  <c r="J57" i="7"/>
  <c r="M57" i="7" s="1"/>
  <c r="J56" i="7"/>
  <c r="J55" i="7"/>
  <c r="J54" i="7"/>
  <c r="P53" i="7"/>
  <c r="J53" i="7"/>
  <c r="J52" i="7"/>
  <c r="J51" i="7"/>
  <c r="J50" i="7"/>
  <c r="P49" i="7"/>
  <c r="J49" i="7"/>
  <c r="J48" i="7"/>
  <c r="J47" i="7"/>
  <c r="J46" i="7"/>
  <c r="P45" i="7"/>
  <c r="J45" i="7"/>
  <c r="J44" i="7"/>
  <c r="J43" i="7"/>
  <c r="J42" i="7"/>
  <c r="P41" i="7"/>
  <c r="J41" i="7"/>
  <c r="J40" i="7"/>
  <c r="J39" i="7"/>
  <c r="J38" i="7"/>
  <c r="P37" i="7"/>
  <c r="J37" i="7"/>
  <c r="J36" i="7"/>
  <c r="J35" i="7"/>
  <c r="J34" i="7"/>
  <c r="P33" i="7"/>
  <c r="J33" i="7"/>
  <c r="J32" i="7"/>
  <c r="J31" i="7"/>
  <c r="J30" i="7"/>
  <c r="J29" i="7"/>
  <c r="J28" i="7"/>
  <c r="L27" i="7"/>
  <c r="M27" i="7" s="1"/>
  <c r="J27" i="7"/>
  <c r="L26" i="7"/>
  <c r="J26" i="7"/>
  <c r="J25" i="7"/>
  <c r="J24" i="7"/>
  <c r="M24" i="7" s="1"/>
  <c r="J23" i="7"/>
  <c r="J22" i="7"/>
  <c r="L22" i="7" s="1"/>
  <c r="J21" i="7"/>
  <c r="L21" i="7" s="1"/>
  <c r="M21" i="7" s="1"/>
  <c r="J20" i="7"/>
  <c r="J19" i="7"/>
  <c r="J18" i="7"/>
  <c r="L18" i="7" s="1"/>
  <c r="J17" i="7"/>
  <c r="L17" i="7" s="1"/>
  <c r="M17" i="7" s="1"/>
  <c r="J16" i="7"/>
  <c r="L15" i="7"/>
  <c r="M15" i="7" s="1"/>
  <c r="J15" i="7"/>
  <c r="P14" i="7"/>
  <c r="L14" i="7"/>
  <c r="J14" i="7"/>
  <c r="J13" i="7"/>
  <c r="J12" i="7"/>
  <c r="J11" i="7"/>
  <c r="J10" i="7"/>
  <c r="P9" i="7"/>
  <c r="J9" i="7"/>
  <c r="L9" i="7" s="1"/>
  <c r="M9" i="7" s="1"/>
  <c r="J8" i="7"/>
  <c r="P7" i="7"/>
  <c r="L7" i="7"/>
  <c r="M7" i="7" s="1"/>
  <c r="J7" i="7"/>
  <c r="J6" i="7"/>
  <c r="J5" i="7"/>
  <c r="J4" i="7"/>
  <c r="J3" i="7"/>
  <c r="P365" i="7" l="1"/>
  <c r="P369" i="7"/>
  <c r="P373" i="7"/>
  <c r="P377" i="7"/>
  <c r="P385" i="7"/>
  <c r="P389" i="7"/>
  <c r="P393" i="7"/>
  <c r="P397" i="7"/>
  <c r="P401" i="7"/>
  <c r="P405" i="7"/>
  <c r="P409" i="7"/>
  <c r="P413" i="7"/>
  <c r="P417" i="7"/>
  <c r="P421" i="7"/>
  <c r="P425" i="7"/>
  <c r="P429" i="7"/>
  <c r="P433" i="7"/>
  <c r="P437" i="7"/>
  <c r="P441" i="7"/>
  <c r="P467" i="7"/>
  <c r="P473" i="7"/>
  <c r="P499" i="7"/>
  <c r="P505" i="7"/>
  <c r="P531" i="7"/>
  <c r="P537" i="7"/>
  <c r="P668" i="7"/>
  <c r="P739" i="7"/>
  <c r="P795" i="7"/>
  <c r="L227" i="8"/>
  <c r="L243" i="8"/>
  <c r="L259" i="8"/>
  <c r="P310" i="8"/>
  <c r="L341" i="8"/>
  <c r="L359" i="8"/>
  <c r="M359" i="8" s="1"/>
  <c r="P341" i="7"/>
  <c r="P345" i="7"/>
  <c r="P349" i="7"/>
  <c r="P353" i="7"/>
  <c r="P357" i="7"/>
  <c r="P361" i="7"/>
  <c r="P381" i="7"/>
  <c r="P32" i="7"/>
  <c r="P36" i="7"/>
  <c r="P40" i="7"/>
  <c r="P44" i="7"/>
  <c r="P48" i="7"/>
  <c r="P52" i="7"/>
  <c r="L85" i="7"/>
  <c r="M85" i="7" s="1"/>
  <c r="L89" i="7"/>
  <c r="M89" i="7" s="1"/>
  <c r="L94" i="7"/>
  <c r="M94" i="7" s="1"/>
  <c r="L106" i="7"/>
  <c r="M106" i="7" s="1"/>
  <c r="L110" i="7"/>
  <c r="M110" i="7" s="1"/>
  <c r="L123" i="7"/>
  <c r="L142" i="7"/>
  <c r="P151" i="7"/>
  <c r="L307" i="7"/>
  <c r="L311" i="7"/>
  <c r="L637" i="7"/>
  <c r="L641" i="7"/>
  <c r="M641" i="7" s="1"/>
  <c r="L645" i="7"/>
  <c r="M645" i="7" s="1"/>
  <c r="L677" i="7"/>
  <c r="M677" i="7" s="1"/>
  <c r="P733" i="7"/>
  <c r="P811" i="7"/>
  <c r="L59" i="8"/>
  <c r="L97" i="8"/>
  <c r="L148" i="8"/>
  <c r="M148" i="8" s="1"/>
  <c r="L156" i="8"/>
  <c r="L172" i="8"/>
  <c r="M172" i="8" s="1"/>
  <c r="L195" i="8"/>
  <c r="P210" i="8"/>
  <c r="P242" i="8"/>
  <c r="L275" i="8"/>
  <c r="L293" i="8"/>
  <c r="L309" i="8"/>
  <c r="L317" i="8"/>
  <c r="L323" i="8"/>
  <c r="M323" i="8" s="1"/>
  <c r="P340" i="8"/>
  <c r="L386" i="8"/>
  <c r="L453" i="8"/>
  <c r="L469" i="8"/>
  <c r="L3" i="7"/>
  <c r="M3" i="7" s="1"/>
  <c r="L11" i="7"/>
  <c r="M11" i="7" s="1"/>
  <c r="L31" i="7"/>
  <c r="M31" i="7" s="1"/>
  <c r="L35" i="7"/>
  <c r="M35" i="7" s="1"/>
  <c r="L39" i="7"/>
  <c r="M39" i="7" s="1"/>
  <c r="L43" i="7"/>
  <c r="M43" i="7" s="1"/>
  <c r="L47" i="7"/>
  <c r="M47" i="7" s="1"/>
  <c r="L51" i="7"/>
  <c r="M51" i="7" s="1"/>
  <c r="L55" i="7"/>
  <c r="M55" i="7" s="1"/>
  <c r="L71" i="7"/>
  <c r="M71" i="7" s="1"/>
  <c r="L118" i="7"/>
  <c r="L127" i="7"/>
  <c r="L150" i="7"/>
  <c r="M150" i="7" s="1"/>
  <c r="L154" i="7"/>
  <c r="M154" i="7" s="1"/>
  <c r="L212" i="7"/>
  <c r="M212" i="7" s="1"/>
  <c r="L298" i="7"/>
  <c r="M298" i="7" s="1"/>
  <c r="L319" i="7"/>
  <c r="L323" i="7"/>
  <c r="L327" i="7"/>
  <c r="L331" i="7"/>
  <c r="L335" i="7"/>
  <c r="L732" i="7"/>
  <c r="L780" i="7"/>
  <c r="L788" i="7"/>
  <c r="L810" i="7"/>
  <c r="M810" i="7" s="1"/>
  <c r="L7" i="8"/>
  <c r="L11" i="8"/>
  <c r="L79" i="8"/>
  <c r="L179" i="8"/>
  <c r="L213" i="8"/>
  <c r="L229" i="8"/>
  <c r="L245" i="8"/>
  <c r="L261" i="8"/>
  <c r="L273" i="8"/>
  <c r="M273" i="8" s="1"/>
  <c r="L292" i="8"/>
  <c r="M292" i="8" s="1"/>
  <c r="L339" i="8"/>
  <c r="L361" i="8"/>
  <c r="M361" i="8" s="1"/>
  <c r="L400" i="8"/>
  <c r="L404" i="8"/>
  <c r="L408" i="8"/>
  <c r="L412" i="8"/>
  <c r="L416" i="8"/>
  <c r="L424" i="8"/>
  <c r="L428" i="8"/>
  <c r="L432" i="8"/>
  <c r="L436" i="8"/>
  <c r="L440" i="8"/>
  <c r="L444" i="8"/>
  <c r="L448" i="8"/>
  <c r="L136" i="7"/>
  <c r="L148" i="7"/>
  <c r="M148" i="7" s="1"/>
  <c r="L166" i="7"/>
  <c r="M166" i="7" s="1"/>
  <c r="L170" i="7"/>
  <c r="M170" i="7" s="1"/>
  <c r="L180" i="7"/>
  <c r="M180" i="7" s="1"/>
  <c r="L198" i="7"/>
  <c r="M198" i="7" s="1"/>
  <c r="L202" i="7"/>
  <c r="M202" i="7" s="1"/>
  <c r="L214" i="7"/>
  <c r="M214" i="7" s="1"/>
  <c r="L218" i="7"/>
  <c r="M218" i="7" s="1"/>
  <c r="L244" i="7"/>
  <c r="M244" i="7" s="1"/>
  <c r="L278" i="7"/>
  <c r="M278" i="7" s="1"/>
  <c r="L282" i="7"/>
  <c r="M282" i="7" s="1"/>
  <c r="L597" i="7"/>
  <c r="M597" i="7" s="1"/>
  <c r="M126" i="7"/>
  <c r="P231" i="7"/>
  <c r="P339" i="7"/>
  <c r="P343" i="7"/>
  <c r="P347" i="7"/>
  <c r="P351" i="7"/>
  <c r="P355" i="7"/>
  <c r="P359" i="7"/>
  <c r="P363" i="7"/>
  <c r="P367" i="7"/>
  <c r="P371" i="7"/>
  <c r="P375" i="7"/>
  <c r="P379" i="7"/>
  <c r="P383" i="7"/>
  <c r="P387" i="7"/>
  <c r="P391" i="7"/>
  <c r="P395" i="7"/>
  <c r="P399" i="7"/>
  <c r="P403" i="7"/>
  <c r="P407" i="7"/>
  <c r="P411" i="7"/>
  <c r="P415" i="7"/>
  <c r="P419" i="7"/>
  <c r="P423" i="7"/>
  <c r="P427" i="7"/>
  <c r="P431" i="7"/>
  <c r="P435" i="7"/>
  <c r="P439" i="7"/>
  <c r="P443" i="7"/>
  <c r="P449" i="7"/>
  <c r="P459" i="7"/>
  <c r="P465" i="7"/>
  <c r="P475" i="7"/>
  <c r="P481" i="7"/>
  <c r="P491" i="7"/>
  <c r="P497" i="7"/>
  <c r="P507" i="7"/>
  <c r="P513" i="7"/>
  <c r="P523" i="7"/>
  <c r="P529" i="7"/>
  <c r="L5" i="7"/>
  <c r="M5" i="7" s="1"/>
  <c r="L10" i="7"/>
  <c r="L67" i="7"/>
  <c r="M67" i="7" s="1"/>
  <c r="P167" i="7"/>
  <c r="P199" i="7"/>
  <c r="P215" i="7"/>
  <c r="L230" i="7"/>
  <c r="M230" i="7" s="1"/>
  <c r="L234" i="7"/>
  <c r="M234" i="7" s="1"/>
  <c r="L258" i="7"/>
  <c r="M258" i="7" s="1"/>
  <c r="L262" i="7"/>
  <c r="M262" i="7" s="1"/>
  <c r="L266" i="7"/>
  <c r="M266" i="7" s="1"/>
  <c r="L573" i="7"/>
  <c r="M573" i="7" s="1"/>
  <c r="L577" i="7"/>
  <c r="M577" i="7" s="1"/>
  <c r="L759" i="7"/>
  <c r="M759" i="7" s="1"/>
  <c r="L767" i="7"/>
  <c r="M767" i="7" s="1"/>
  <c r="P793" i="7"/>
  <c r="P82" i="8"/>
  <c r="P140" i="8"/>
  <c r="P144" i="8"/>
  <c r="P162" i="8"/>
  <c r="P280" i="8"/>
  <c r="P284" i="8"/>
  <c r="P350" i="8"/>
  <c r="P354" i="8"/>
  <c r="P539" i="7"/>
  <c r="P545" i="7"/>
  <c r="L553" i="7"/>
  <c r="M553" i="7" s="1"/>
  <c r="L661" i="7"/>
  <c r="M661" i="7" s="1"/>
  <c r="L676" i="7"/>
  <c r="L709" i="7"/>
  <c r="M709" i="7" s="1"/>
  <c r="P715" i="7"/>
  <c r="L719" i="7"/>
  <c r="M719" i="7" s="1"/>
  <c r="L725" i="7"/>
  <c r="M725" i="7" s="1"/>
  <c r="P731" i="7"/>
  <c r="L735" i="7"/>
  <c r="M735" i="7" s="1"/>
  <c r="P741" i="7"/>
  <c r="L765" i="7"/>
  <c r="M765" i="7" s="1"/>
  <c r="P796" i="7"/>
  <c r="L8" i="8"/>
  <c r="M8" i="8" s="1"/>
  <c r="L60" i="8"/>
  <c r="M60" i="8" s="1"/>
  <c r="L75" i="8"/>
  <c r="M75" i="8" s="1"/>
  <c r="L110" i="8"/>
  <c r="M110" i="8" s="1"/>
  <c r="L115" i="8"/>
  <c r="P155" i="8"/>
  <c r="L161" i="8"/>
  <c r="L171" i="8"/>
  <c r="L181" i="8"/>
  <c r="L196" i="8"/>
  <c r="M196" i="8" s="1"/>
  <c r="L197" i="8"/>
  <c r="L211" i="8"/>
  <c r="P226" i="8"/>
  <c r="P240" i="8"/>
  <c r="P244" i="8"/>
  <c r="P258" i="8"/>
  <c r="P304" i="8"/>
  <c r="P316" i="8"/>
  <c r="L338" i="8"/>
  <c r="M338" i="8" s="1"/>
  <c r="P342" i="8"/>
  <c r="L353" i="8"/>
  <c r="L357" i="8"/>
  <c r="M357" i="8" s="1"/>
  <c r="L399" i="8"/>
  <c r="L403" i="8"/>
  <c r="L407" i="8"/>
  <c r="L411" i="8"/>
  <c r="L423" i="8"/>
  <c r="L427" i="8"/>
  <c r="L431" i="8"/>
  <c r="L435" i="8"/>
  <c r="L439" i="8"/>
  <c r="L443" i="8"/>
  <c r="L447" i="8"/>
  <c r="L461" i="8"/>
  <c r="L692" i="7"/>
  <c r="M692" i="7" s="1"/>
  <c r="P693" i="7"/>
  <c r="L717" i="7"/>
  <c r="M717" i="7" s="1"/>
  <c r="L727" i="7"/>
  <c r="M727" i="7" s="1"/>
  <c r="L794" i="7"/>
  <c r="M794" i="7" s="1"/>
  <c r="L820" i="7"/>
  <c r="M820" i="7" s="1"/>
  <c r="L6" i="8"/>
  <c r="M6" i="8" s="1"/>
  <c r="L51" i="8"/>
  <c r="L62" i="8"/>
  <c r="M62" i="8" s="1"/>
  <c r="L78" i="8"/>
  <c r="M78" i="8" s="1"/>
  <c r="L83" i="8"/>
  <c r="L107" i="8"/>
  <c r="M107" i="8" s="1"/>
  <c r="L126" i="8"/>
  <c r="M126" i="8" s="1"/>
  <c r="L131" i="8"/>
  <c r="L137" i="8"/>
  <c r="L141" i="8"/>
  <c r="M141" i="8" s="1"/>
  <c r="L145" i="8"/>
  <c r="M145" i="8" s="1"/>
  <c r="L149" i="8"/>
  <c r="L169" i="8"/>
  <c r="L173" i="8"/>
  <c r="L276" i="8"/>
  <c r="M276" i="8" s="1"/>
  <c r="L277" i="8"/>
  <c r="L291" i="8"/>
  <c r="L314" i="8"/>
  <c r="M314" i="8" s="1"/>
  <c r="L325" i="8"/>
  <c r="L329" i="8"/>
  <c r="M329" i="8" s="1"/>
  <c r="L335" i="8"/>
  <c r="P344" i="8"/>
  <c r="L365" i="8"/>
  <c r="M365" i="8" s="1"/>
  <c r="L374" i="8"/>
  <c r="M374" i="8" s="1"/>
  <c r="L378" i="8"/>
  <c r="M378" i="8" s="1"/>
  <c r="L405" i="8"/>
  <c r="L409" i="8"/>
  <c r="L413" i="8"/>
  <c r="L421" i="8"/>
  <c r="L425" i="8"/>
  <c r="L429" i="8"/>
  <c r="L433" i="8"/>
  <c r="L437" i="8"/>
  <c r="L441" i="8"/>
  <c r="L445" i="8"/>
  <c r="L449" i="8"/>
  <c r="L477" i="8"/>
  <c r="L54" i="8"/>
  <c r="M54" i="8" s="1"/>
  <c r="L3" i="8"/>
  <c r="P7" i="8"/>
  <c r="L9" i="8"/>
  <c r="L10" i="8"/>
  <c r="M10" i="8" s="1"/>
  <c r="P11" i="8"/>
  <c r="P54" i="8"/>
  <c r="L5" i="8"/>
  <c r="M5" i="8" s="1"/>
  <c r="P9" i="8"/>
  <c r="M42" i="8"/>
  <c r="P49" i="8"/>
  <c r="L80" i="8"/>
  <c r="M80" i="8" s="1"/>
  <c r="L82" i="8"/>
  <c r="M82" i="8" s="1"/>
  <c r="L84" i="8"/>
  <c r="M84" i="8" s="1"/>
  <c r="P87" i="8"/>
  <c r="L94" i="8"/>
  <c r="M94" i="8" s="1"/>
  <c r="P97" i="8"/>
  <c r="L114" i="8"/>
  <c r="M114" i="8" s="1"/>
  <c r="P121" i="8"/>
  <c r="L130" i="8"/>
  <c r="M130" i="8" s="1"/>
  <c r="L136" i="8"/>
  <c r="M136" i="8" s="1"/>
  <c r="L138" i="8"/>
  <c r="M138" i="8" s="1"/>
  <c r="L140" i="8"/>
  <c r="M140" i="8" s="1"/>
  <c r="L144" i="8"/>
  <c r="M144" i="8" s="1"/>
  <c r="L150" i="8"/>
  <c r="M150" i="8" s="1"/>
  <c r="P151" i="8"/>
  <c r="M156" i="8"/>
  <c r="M161" i="8"/>
  <c r="L162" i="8"/>
  <c r="M162" i="8" s="1"/>
  <c r="L164" i="8"/>
  <c r="M164" i="8" s="1"/>
  <c r="M169" i="8"/>
  <c r="P171" i="8"/>
  <c r="P198" i="8"/>
  <c r="L225" i="8"/>
  <c r="M225" i="8" s="1"/>
  <c r="L13" i="8"/>
  <c r="L15" i="8"/>
  <c r="M15" i="8" s="1"/>
  <c r="L17" i="8"/>
  <c r="L19" i="8"/>
  <c r="L21" i="8"/>
  <c r="L23" i="8"/>
  <c r="L25" i="8"/>
  <c r="L27" i="8"/>
  <c r="L29" i="8"/>
  <c r="L31" i="8"/>
  <c r="M31" i="8" s="1"/>
  <c r="L33" i="8"/>
  <c r="L35" i="8"/>
  <c r="L37" i="8"/>
  <c r="L39" i="8"/>
  <c r="M39" i="8" s="1"/>
  <c r="L41" i="8"/>
  <c r="L43" i="8"/>
  <c r="L56" i="8"/>
  <c r="L58" i="8"/>
  <c r="M58" i="8" s="1"/>
  <c r="L67" i="8"/>
  <c r="M67" i="8" s="1"/>
  <c r="L68" i="8"/>
  <c r="M68" i="8" s="1"/>
  <c r="L72" i="8"/>
  <c r="M72" i="8" s="1"/>
  <c r="L76" i="8"/>
  <c r="M76" i="8" s="1"/>
  <c r="P81" i="8"/>
  <c r="M83" i="8"/>
  <c r="L89" i="8"/>
  <c r="L91" i="8"/>
  <c r="M91" i="8" s="1"/>
  <c r="L92" i="8"/>
  <c r="M92" i="8" s="1"/>
  <c r="P95" i="8"/>
  <c r="L106" i="8"/>
  <c r="M106" i="8" s="1"/>
  <c r="L108" i="8"/>
  <c r="M108" i="8" s="1"/>
  <c r="L112" i="8"/>
  <c r="M112" i="8" s="1"/>
  <c r="P115" i="8"/>
  <c r="L123" i="8"/>
  <c r="L124" i="8"/>
  <c r="M124" i="8" s="1"/>
  <c r="L128" i="8"/>
  <c r="M128" i="8" s="1"/>
  <c r="P131" i="8"/>
  <c r="P137" i="8"/>
  <c r="P139" i="8"/>
  <c r="P143" i="8"/>
  <c r="P150" i="8"/>
  <c r="L153" i="8"/>
  <c r="M153" i="8" s="1"/>
  <c r="P161" i="8"/>
  <c r="P169" i="8"/>
  <c r="P177" i="8"/>
  <c r="L180" i="8"/>
  <c r="M180" i="8" s="1"/>
  <c r="L182" i="8"/>
  <c r="M182" i="8" s="1"/>
  <c r="L193" i="8"/>
  <c r="M193" i="8" s="1"/>
  <c r="P209" i="8"/>
  <c r="L212" i="8"/>
  <c r="M212" i="8" s="1"/>
  <c r="L214" i="8"/>
  <c r="M214" i="8" s="1"/>
  <c r="P272" i="8"/>
  <c r="L281" i="8"/>
  <c r="M281" i="8"/>
  <c r="P314" i="8"/>
  <c r="P156" i="8"/>
  <c r="L257" i="8"/>
  <c r="M257" i="8"/>
  <c r="L48" i="8"/>
  <c r="M48" i="8" s="1"/>
  <c r="L86" i="8"/>
  <c r="M86" i="8" s="1"/>
  <c r="L96" i="8"/>
  <c r="M96" i="8" s="1"/>
  <c r="L116" i="8"/>
  <c r="M116" i="8" s="1"/>
  <c r="L120" i="8"/>
  <c r="M120" i="8" s="1"/>
  <c r="L132" i="8"/>
  <c r="M132" i="8" s="1"/>
  <c r="L142" i="8"/>
  <c r="M142" i="8" s="1"/>
  <c r="L177" i="8"/>
  <c r="M177" i="8" s="1"/>
  <c r="L198" i="8"/>
  <c r="M198" i="8" s="1"/>
  <c r="L209" i="8"/>
  <c r="M209" i="8"/>
  <c r="L241" i="8"/>
  <c r="M241" i="8" s="1"/>
  <c r="L305" i="8"/>
  <c r="M305" i="8" s="1"/>
  <c r="L313" i="8"/>
  <c r="M313" i="8" s="1"/>
  <c r="L351" i="8"/>
  <c r="M351" i="8"/>
  <c r="L390" i="8"/>
  <c r="M390" i="8" s="1"/>
  <c r="L471" i="8"/>
  <c r="M471" i="8" s="1"/>
  <c r="L174" i="8"/>
  <c r="L176" i="8"/>
  <c r="M176" i="8" s="1"/>
  <c r="L178" i="8"/>
  <c r="M178" i="8" s="1"/>
  <c r="P183" i="8"/>
  <c r="L192" i="8"/>
  <c r="M192" i="8" s="1"/>
  <c r="L194" i="8"/>
  <c r="M194" i="8" s="1"/>
  <c r="P199" i="8"/>
  <c r="L208" i="8"/>
  <c r="M208" i="8" s="1"/>
  <c r="L210" i="8"/>
  <c r="M210" i="8" s="1"/>
  <c r="P215" i="8"/>
  <c r="L224" i="8"/>
  <c r="M224" i="8" s="1"/>
  <c r="L226" i="8"/>
  <c r="M226" i="8" s="1"/>
  <c r="L228" i="8"/>
  <c r="M228" i="8" s="1"/>
  <c r="P231" i="8"/>
  <c r="L240" i="8"/>
  <c r="M240" i="8" s="1"/>
  <c r="L242" i="8"/>
  <c r="M242" i="8" s="1"/>
  <c r="L244" i="8"/>
  <c r="M244" i="8" s="1"/>
  <c r="P247" i="8"/>
  <c r="L256" i="8"/>
  <c r="M256" i="8" s="1"/>
  <c r="L258" i="8"/>
  <c r="M258" i="8" s="1"/>
  <c r="L260" i="8"/>
  <c r="M260" i="8" s="1"/>
  <c r="P263" i="8"/>
  <c r="L272" i="8"/>
  <c r="L278" i="8"/>
  <c r="M278" i="8" s="1"/>
  <c r="L280" i="8"/>
  <c r="M280" i="8" s="1"/>
  <c r="L282" i="8"/>
  <c r="M282" i="8" s="1"/>
  <c r="L284" i="8"/>
  <c r="M284" i="8" s="1"/>
  <c r="P287" i="8"/>
  <c r="L294" i="8"/>
  <c r="M294" i="8" s="1"/>
  <c r="P295" i="8"/>
  <c r="L304" i="8"/>
  <c r="M304" i="8" s="1"/>
  <c r="M307" i="8"/>
  <c r="L315" i="8"/>
  <c r="M315" i="8"/>
  <c r="L316" i="8"/>
  <c r="M316" i="8" s="1"/>
  <c r="P318" i="8"/>
  <c r="L337" i="8"/>
  <c r="M337" i="8"/>
  <c r="P345" i="8"/>
  <c r="L349" i="8"/>
  <c r="M349" i="8" s="1"/>
  <c r="L350" i="8"/>
  <c r="M350" i="8" s="1"/>
  <c r="M353" i="8"/>
  <c r="M354" i="8"/>
  <c r="P376" i="8"/>
  <c r="P377" i="8"/>
  <c r="P378" i="8"/>
  <c r="M384" i="8"/>
  <c r="L384" i="8"/>
  <c r="L394" i="8"/>
  <c r="M394" i="8" s="1"/>
  <c r="L479" i="8"/>
  <c r="M479" i="8" s="1"/>
  <c r="P153" i="8"/>
  <c r="L160" i="8"/>
  <c r="M160" i="8" s="1"/>
  <c r="L168" i="8"/>
  <c r="M168" i="8" s="1"/>
  <c r="L170" i="8"/>
  <c r="M170" i="8" s="1"/>
  <c r="P179" i="8"/>
  <c r="L185" i="8"/>
  <c r="M185" i="8" s="1"/>
  <c r="L187" i="8"/>
  <c r="L189" i="8"/>
  <c r="M189" i="8" s="1"/>
  <c r="L190" i="8"/>
  <c r="M190" i="8" s="1"/>
  <c r="P195" i="8"/>
  <c r="L201" i="8"/>
  <c r="M201" i="8" s="1"/>
  <c r="L203" i="8"/>
  <c r="M203" i="8" s="1"/>
  <c r="L205" i="8"/>
  <c r="L206" i="8"/>
  <c r="M206" i="8" s="1"/>
  <c r="P211" i="8"/>
  <c r="L217" i="8"/>
  <c r="M217" i="8" s="1"/>
  <c r="L219" i="8"/>
  <c r="M219" i="8" s="1"/>
  <c r="L221" i="8"/>
  <c r="L222" i="8"/>
  <c r="M222" i="8" s="1"/>
  <c r="P227" i="8"/>
  <c r="L233" i="8"/>
  <c r="M233" i="8" s="1"/>
  <c r="L235" i="8"/>
  <c r="L237" i="8"/>
  <c r="L238" i="8"/>
  <c r="M238" i="8" s="1"/>
  <c r="P243" i="8"/>
  <c r="L249" i="8"/>
  <c r="M249" i="8" s="1"/>
  <c r="L251" i="8"/>
  <c r="L253" i="8"/>
  <c r="M253" i="8" s="1"/>
  <c r="L254" i="8"/>
  <c r="M254" i="8" s="1"/>
  <c r="P259" i="8"/>
  <c r="L265" i="8"/>
  <c r="M265" i="8" s="1"/>
  <c r="L267" i="8"/>
  <c r="M267" i="8" s="1"/>
  <c r="L269" i="8"/>
  <c r="L270" i="8"/>
  <c r="M270" i="8" s="1"/>
  <c r="L274" i="8"/>
  <c r="M274" i="8" s="1"/>
  <c r="L289" i="8"/>
  <c r="M289" i="8" s="1"/>
  <c r="L290" i="8"/>
  <c r="M290" i="8" s="1"/>
  <c r="P294" i="8"/>
  <c r="P305" i="8"/>
  <c r="P307" i="8"/>
  <c r="L311" i="8"/>
  <c r="M311" i="8" s="1"/>
  <c r="L319" i="8"/>
  <c r="L324" i="8"/>
  <c r="M324" i="8" s="1"/>
  <c r="L336" i="8"/>
  <c r="M336" i="8" s="1"/>
  <c r="M339" i="8"/>
  <c r="L347" i="8"/>
  <c r="M347" i="8"/>
  <c r="L348" i="8"/>
  <c r="M348" i="8" s="1"/>
  <c r="P351" i="8"/>
  <c r="P353" i="8"/>
  <c r="L360" i="8"/>
  <c r="M360" i="8" s="1"/>
  <c r="M386" i="8"/>
  <c r="P394" i="8"/>
  <c r="L455" i="8"/>
  <c r="M455" i="8" s="1"/>
  <c r="P225" i="8"/>
  <c r="P241" i="8"/>
  <c r="P257" i="8"/>
  <c r="P279" i="8"/>
  <c r="P281" i="8"/>
  <c r="L306" i="8"/>
  <c r="M306" i="8" s="1"/>
  <c r="P338" i="8"/>
  <c r="P339" i="8"/>
  <c r="L343" i="8"/>
  <c r="L345" i="8"/>
  <c r="M345" i="8" s="1"/>
  <c r="L363" i="8"/>
  <c r="M363" i="8" s="1"/>
  <c r="L376" i="8"/>
  <c r="M376" i="8" s="1"/>
  <c r="P385" i="8"/>
  <c r="P386" i="8"/>
  <c r="P390" i="8"/>
  <c r="L395" i="8"/>
  <c r="L463" i="8"/>
  <c r="M463" i="8" s="1"/>
  <c r="L358" i="8"/>
  <c r="M358" i="8" s="1"/>
  <c r="P361" i="8"/>
  <c r="P365" i="8"/>
  <c r="P380" i="8"/>
  <c r="L415" i="8"/>
  <c r="L419" i="8"/>
  <c r="P457" i="8"/>
  <c r="P465" i="8"/>
  <c r="P473" i="8"/>
  <c r="L283" i="8"/>
  <c r="L285" i="8"/>
  <c r="M285" i="8" s="1"/>
  <c r="L286" i="8"/>
  <c r="M286" i="8" s="1"/>
  <c r="P291" i="8"/>
  <c r="L297" i="8"/>
  <c r="M297" i="8" s="1"/>
  <c r="L299" i="8"/>
  <c r="M299" i="8" s="1"/>
  <c r="L301" i="8"/>
  <c r="L302" i="8"/>
  <c r="M302" i="8" s="1"/>
  <c r="L308" i="8"/>
  <c r="M308" i="8" s="1"/>
  <c r="P311" i="8"/>
  <c r="P313" i="8"/>
  <c r="L321" i="8"/>
  <c r="M321" i="8" s="1"/>
  <c r="P323" i="8"/>
  <c r="L327" i="8"/>
  <c r="M327" i="8" s="1"/>
  <c r="L328" i="8"/>
  <c r="M328" i="8" s="1"/>
  <c r="L331" i="8"/>
  <c r="M331" i="8" s="1"/>
  <c r="L333" i="8"/>
  <c r="L334" i="8"/>
  <c r="M334" i="8" s="1"/>
  <c r="L340" i="8"/>
  <c r="M340" i="8" s="1"/>
  <c r="P343" i="8"/>
  <c r="L354" i="8"/>
  <c r="L355" i="8"/>
  <c r="M355" i="8" s="1"/>
  <c r="L356" i="8"/>
  <c r="M356" i="8" s="1"/>
  <c r="P359" i="8"/>
  <c r="P363" i="8"/>
  <c r="L369" i="8"/>
  <c r="L372" i="8"/>
  <c r="M372" i="8" s="1"/>
  <c r="P382" i="8"/>
  <c r="L402" i="8"/>
  <c r="L406" i="8"/>
  <c r="L410" i="8"/>
  <c r="L414" i="8"/>
  <c r="L422" i="8"/>
  <c r="L426" i="8"/>
  <c r="M426" i="8" s="1"/>
  <c r="L430" i="8"/>
  <c r="M430" i="8" s="1"/>
  <c r="L434" i="8"/>
  <c r="L438" i="8"/>
  <c r="L442" i="8"/>
  <c r="M442" i="8" s="1"/>
  <c r="L446" i="8"/>
  <c r="M446" i="8" s="1"/>
  <c r="P454" i="8"/>
  <c r="P455" i="8"/>
  <c r="M457" i="8"/>
  <c r="P462" i="8"/>
  <c r="P463" i="8"/>
  <c r="M465" i="8"/>
  <c r="P470" i="8"/>
  <c r="P471" i="8"/>
  <c r="M473" i="8"/>
  <c r="P478" i="8"/>
  <c r="P479" i="8"/>
  <c r="M3" i="8"/>
  <c r="M7" i="8"/>
  <c r="M9" i="8"/>
  <c r="M11" i="8"/>
  <c r="M13" i="8"/>
  <c r="M17" i="8"/>
  <c r="M19" i="8"/>
  <c r="M21" i="8"/>
  <c r="M23" i="8"/>
  <c r="M25" i="8"/>
  <c r="M27" i="8"/>
  <c r="M29" i="8"/>
  <c r="M33" i="8"/>
  <c r="M35" i="8"/>
  <c r="M37" i="8"/>
  <c r="M41" i="8"/>
  <c r="L45" i="8"/>
  <c r="M45" i="8" s="1"/>
  <c r="P45" i="8"/>
  <c r="L53" i="8"/>
  <c r="P53" i="8"/>
  <c r="P61" i="8"/>
  <c r="L69" i="8"/>
  <c r="P69" i="8"/>
  <c r="L77" i="8"/>
  <c r="M77" i="8" s="1"/>
  <c r="L85" i="8"/>
  <c r="M85" i="8" s="1"/>
  <c r="P85" i="8"/>
  <c r="M89" i="8"/>
  <c r="L93" i="8"/>
  <c r="M93" i="8" s="1"/>
  <c r="P93" i="8"/>
  <c r="M97" i="8"/>
  <c r="L101" i="8"/>
  <c r="P101" i="8"/>
  <c r="L109" i="8"/>
  <c r="M109" i="8" s="1"/>
  <c r="P109" i="8"/>
  <c r="L117" i="8"/>
  <c r="P117" i="8"/>
  <c r="L125" i="8"/>
  <c r="M125" i="8" s="1"/>
  <c r="P125" i="8"/>
  <c r="L133" i="8"/>
  <c r="P133" i="8"/>
  <c r="M137" i="8"/>
  <c r="L155" i="8"/>
  <c r="M155" i="8" s="1"/>
  <c r="L163" i="8"/>
  <c r="M163" i="8" s="1"/>
  <c r="L165" i="8"/>
  <c r="M165" i="8" s="1"/>
  <c r="P43" i="8"/>
  <c r="P51" i="8"/>
  <c r="P67" i="8"/>
  <c r="P75" i="8"/>
  <c r="M79" i="8"/>
  <c r="P83" i="8"/>
  <c r="P91" i="8"/>
  <c r="P99" i="8"/>
  <c r="L139" i="8"/>
  <c r="M139" i="8" s="1"/>
  <c r="L147" i="8"/>
  <c r="M147" i="8" s="1"/>
  <c r="M149" i="8"/>
  <c r="L49" i="8"/>
  <c r="M49" i="8" s="1"/>
  <c r="M53" i="8"/>
  <c r="L57" i="8"/>
  <c r="M57" i="8" s="1"/>
  <c r="M61" i="8"/>
  <c r="L65" i="8"/>
  <c r="M65" i="8" s="1"/>
  <c r="M69" i="8"/>
  <c r="L73" i="8"/>
  <c r="M73" i="8" s="1"/>
  <c r="L81" i="8"/>
  <c r="M101" i="8"/>
  <c r="L105" i="8"/>
  <c r="M105" i="8" s="1"/>
  <c r="L113" i="8"/>
  <c r="M113" i="8" s="1"/>
  <c r="M117" i="8"/>
  <c r="L121" i="8"/>
  <c r="M121" i="8" s="1"/>
  <c r="L129" i="8"/>
  <c r="M129" i="8" s="1"/>
  <c r="M133" i="8"/>
  <c r="L157" i="8"/>
  <c r="M157" i="8"/>
  <c r="M43" i="8"/>
  <c r="L47" i="8"/>
  <c r="M47" i="8" s="1"/>
  <c r="P47" i="8"/>
  <c r="M51" i="8"/>
  <c r="L55" i="8"/>
  <c r="P55" i="8"/>
  <c r="M59" i="8"/>
  <c r="L63" i="8"/>
  <c r="P63" i="8"/>
  <c r="L71" i="8"/>
  <c r="M71" i="8" s="1"/>
  <c r="P71" i="8"/>
  <c r="P79" i="8"/>
  <c r="L87" i="8"/>
  <c r="M87" i="8" s="1"/>
  <c r="L95" i="8"/>
  <c r="M95" i="8" s="1"/>
  <c r="M99" i="8"/>
  <c r="L103" i="8"/>
  <c r="M103" i="8" s="1"/>
  <c r="P103" i="8"/>
  <c r="L111" i="8"/>
  <c r="M111" i="8" s="1"/>
  <c r="P111" i="8"/>
  <c r="M115" i="8"/>
  <c r="L119" i="8"/>
  <c r="M119" i="8" s="1"/>
  <c r="P119" i="8"/>
  <c r="M123" i="8"/>
  <c r="L127" i="8"/>
  <c r="M127" i="8" s="1"/>
  <c r="P127" i="8"/>
  <c r="M131" i="8"/>
  <c r="L135" i="8"/>
  <c r="P135" i="8"/>
  <c r="P141" i="8"/>
  <c r="P149" i="8"/>
  <c r="M173" i="8"/>
  <c r="M181" i="8"/>
  <c r="M197" i="8"/>
  <c r="M205" i="8"/>
  <c r="M213" i="8"/>
  <c r="M221" i="8"/>
  <c r="M229" i="8"/>
  <c r="M237" i="8"/>
  <c r="M245" i="8"/>
  <c r="M261" i="8"/>
  <c r="M269" i="8"/>
  <c r="M277" i="8"/>
  <c r="M293" i="8"/>
  <c r="M301" i="8"/>
  <c r="M309" i="8"/>
  <c r="M317" i="8"/>
  <c r="M325" i="8"/>
  <c r="M333" i="8"/>
  <c r="M341" i="8"/>
  <c r="L143" i="8"/>
  <c r="L151" i="8"/>
  <c r="M151" i="8" s="1"/>
  <c r="L159" i="8"/>
  <c r="M159" i="8" s="1"/>
  <c r="L167" i="8"/>
  <c r="M167" i="8" s="1"/>
  <c r="M171" i="8"/>
  <c r="L175" i="8"/>
  <c r="M175" i="8" s="1"/>
  <c r="M179" i="8"/>
  <c r="L183" i="8"/>
  <c r="M183" i="8" s="1"/>
  <c r="M187" i="8"/>
  <c r="L191" i="8"/>
  <c r="M191" i="8" s="1"/>
  <c r="M195" i="8"/>
  <c r="L199" i="8"/>
  <c r="M199" i="8" s="1"/>
  <c r="L207" i="8"/>
  <c r="M207" i="8" s="1"/>
  <c r="M211" i="8"/>
  <c r="L215" i="8"/>
  <c r="M215" i="8" s="1"/>
  <c r="L223" i="8"/>
  <c r="M223" i="8" s="1"/>
  <c r="M227" i="8"/>
  <c r="L231" i="8"/>
  <c r="M231" i="8" s="1"/>
  <c r="M235" i="8"/>
  <c r="L239" i="8"/>
  <c r="M239" i="8" s="1"/>
  <c r="M243" i="8"/>
  <c r="L247" i="8"/>
  <c r="M247" i="8" s="1"/>
  <c r="M251" i="8"/>
  <c r="L255" i="8"/>
  <c r="M255" i="8" s="1"/>
  <c r="M259" i="8"/>
  <c r="L263" i="8"/>
  <c r="M263" i="8" s="1"/>
  <c r="L271" i="8"/>
  <c r="M271" i="8" s="1"/>
  <c r="M275" i="8"/>
  <c r="L279" i="8"/>
  <c r="M283" i="8"/>
  <c r="L287" i="8"/>
  <c r="M287" i="8" s="1"/>
  <c r="M291" i="8"/>
  <c r="L295" i="8"/>
  <c r="M295" i="8" s="1"/>
  <c r="L303" i="8"/>
  <c r="M303" i="8" s="1"/>
  <c r="P309" i="8"/>
  <c r="P317" i="8"/>
  <c r="M319" i="8"/>
  <c r="P325" i="8"/>
  <c r="P333" i="8"/>
  <c r="M335" i="8"/>
  <c r="P341" i="8"/>
  <c r="M343" i="8"/>
  <c r="P173" i="8"/>
  <c r="P181" i="8"/>
  <c r="P189" i="8"/>
  <c r="P197" i="8"/>
  <c r="P205" i="8"/>
  <c r="P213" i="8"/>
  <c r="P221" i="8"/>
  <c r="P229" i="8"/>
  <c r="P237" i="8"/>
  <c r="P245" i="8"/>
  <c r="P253" i="8"/>
  <c r="P261" i="8"/>
  <c r="P269" i="8"/>
  <c r="P277" i="8"/>
  <c r="P285" i="8"/>
  <c r="P293" i="8"/>
  <c r="P301" i="8"/>
  <c r="P371" i="8"/>
  <c r="L456" i="8"/>
  <c r="M456" i="8" s="1"/>
  <c r="L464" i="8"/>
  <c r="M464" i="8" s="1"/>
  <c r="L472" i="8"/>
  <c r="M472" i="8" s="1"/>
  <c r="P368" i="8"/>
  <c r="L370" i="8"/>
  <c r="M370" i="8" s="1"/>
  <c r="P372" i="8"/>
  <c r="L367" i="8"/>
  <c r="M367" i="8" s="1"/>
  <c r="M369" i="8"/>
  <c r="L371" i="8"/>
  <c r="M371" i="8" s="1"/>
  <c r="L373" i="8"/>
  <c r="M373" i="8" s="1"/>
  <c r="M398" i="8"/>
  <c r="P370" i="8"/>
  <c r="M375" i="8"/>
  <c r="L375" i="8"/>
  <c r="L396" i="8"/>
  <c r="M396" i="8" s="1"/>
  <c r="L377" i="8"/>
  <c r="L379" i="8"/>
  <c r="M379" i="8" s="1"/>
  <c r="L381" i="8"/>
  <c r="M381" i="8" s="1"/>
  <c r="L383" i="8"/>
  <c r="M383" i="8" s="1"/>
  <c r="L385" i="8"/>
  <c r="L387" i="8"/>
  <c r="M387" i="8" s="1"/>
  <c r="L389" i="8"/>
  <c r="M389" i="8" s="1"/>
  <c r="L391" i="8"/>
  <c r="M391" i="8" s="1"/>
  <c r="L393" i="8"/>
  <c r="M393" i="8" s="1"/>
  <c r="M397" i="8"/>
  <c r="L401" i="8"/>
  <c r="L417" i="8"/>
  <c r="L418" i="8"/>
  <c r="P450" i="8"/>
  <c r="M453" i="8"/>
  <c r="L454" i="8"/>
  <c r="M454" i="8" s="1"/>
  <c r="P458" i="8"/>
  <c r="M461" i="8"/>
  <c r="L462" i="8"/>
  <c r="M462" i="8" s="1"/>
  <c r="P466" i="8"/>
  <c r="M469" i="8"/>
  <c r="L470" i="8"/>
  <c r="M470" i="8" s="1"/>
  <c r="P474" i="8"/>
  <c r="M477" i="8"/>
  <c r="L478" i="8"/>
  <c r="M478" i="8" s="1"/>
  <c r="P398" i="8"/>
  <c r="P399" i="8"/>
  <c r="P400" i="8"/>
  <c r="P401" i="8"/>
  <c r="P402" i="8"/>
  <c r="P403" i="8"/>
  <c r="P404" i="8"/>
  <c r="P405" i="8"/>
  <c r="P406" i="8"/>
  <c r="P407" i="8"/>
  <c r="P408" i="8"/>
  <c r="P409" i="8"/>
  <c r="P410" i="8"/>
  <c r="P411" i="8"/>
  <c r="P412" i="8"/>
  <c r="P413" i="8"/>
  <c r="P414" i="8"/>
  <c r="P415" i="8"/>
  <c r="P416" i="8"/>
  <c r="P417" i="8"/>
  <c r="P418" i="8"/>
  <c r="P419" i="8"/>
  <c r="P420" i="8"/>
  <c r="P421" i="8"/>
  <c r="P422" i="8"/>
  <c r="P423" i="8"/>
  <c r="P424" i="8"/>
  <c r="P425" i="8"/>
  <c r="P426" i="8"/>
  <c r="P427" i="8"/>
  <c r="P428" i="8"/>
  <c r="P429" i="8"/>
  <c r="P430" i="8"/>
  <c r="P431" i="8"/>
  <c r="P432" i="8"/>
  <c r="P433" i="8"/>
  <c r="P434" i="8"/>
  <c r="P435" i="8"/>
  <c r="P436" i="8"/>
  <c r="P437" i="8"/>
  <c r="P438" i="8"/>
  <c r="P439" i="8"/>
  <c r="P440" i="8"/>
  <c r="P441" i="8"/>
  <c r="P442" i="8"/>
  <c r="P443" i="8"/>
  <c r="P444" i="8"/>
  <c r="P445" i="8"/>
  <c r="P446" i="8"/>
  <c r="P447" i="8"/>
  <c r="P448" i="8"/>
  <c r="P449" i="8"/>
  <c r="M451" i="8"/>
  <c r="L452" i="8"/>
  <c r="M452" i="8" s="1"/>
  <c r="P456" i="8"/>
  <c r="M459" i="8"/>
  <c r="L460" i="8"/>
  <c r="M460" i="8" s="1"/>
  <c r="P464" i="8"/>
  <c r="M467" i="8"/>
  <c r="L468" i="8"/>
  <c r="M468" i="8" s="1"/>
  <c r="P472" i="8"/>
  <c r="M475" i="8"/>
  <c r="L476" i="8"/>
  <c r="M476" i="8" s="1"/>
  <c r="M395" i="8"/>
  <c r="P395" i="8"/>
  <c r="M399" i="8"/>
  <c r="M400" i="8"/>
  <c r="M402" i="8"/>
  <c r="M403" i="8"/>
  <c r="M404" i="8"/>
  <c r="M405" i="8"/>
  <c r="M406" i="8"/>
  <c r="M407" i="8"/>
  <c r="M408" i="8"/>
  <c r="M409" i="8"/>
  <c r="M410" i="8"/>
  <c r="M411" i="8"/>
  <c r="M412" i="8"/>
  <c r="M413" i="8"/>
  <c r="M414" i="8"/>
  <c r="M415" i="8"/>
  <c r="M416" i="8"/>
  <c r="M419" i="8"/>
  <c r="M420" i="8"/>
  <c r="M421" i="8"/>
  <c r="M422" i="8"/>
  <c r="M423" i="8"/>
  <c r="M424" i="8"/>
  <c r="M425" i="8"/>
  <c r="M427" i="8"/>
  <c r="M428" i="8"/>
  <c r="M429" i="8"/>
  <c r="M431" i="8"/>
  <c r="M432" i="8"/>
  <c r="M433" i="8"/>
  <c r="M434" i="8"/>
  <c r="M435" i="8"/>
  <c r="M436" i="8"/>
  <c r="M437" i="8"/>
  <c r="M438" i="8"/>
  <c r="M439" i="8"/>
  <c r="M440" i="8"/>
  <c r="M441" i="8"/>
  <c r="M443" i="8"/>
  <c r="M444" i="8"/>
  <c r="M445" i="8"/>
  <c r="M447" i="8"/>
  <c r="M448" i="8"/>
  <c r="M449" i="8"/>
  <c r="L450" i="8"/>
  <c r="M450" i="8" s="1"/>
  <c r="L458" i="8"/>
  <c r="M458" i="8" s="1"/>
  <c r="L466" i="8"/>
  <c r="M466" i="8" s="1"/>
  <c r="L474" i="8"/>
  <c r="M474" i="8" s="1"/>
  <c r="M122" i="7"/>
  <c r="P87" i="7"/>
  <c r="M118" i="7"/>
  <c r="M134" i="7"/>
  <c r="M136" i="7"/>
  <c r="M142" i="7"/>
  <c r="P148" i="7"/>
  <c r="P152" i="7"/>
  <c r="P164" i="7"/>
  <c r="P168" i="7"/>
  <c r="P180" i="7"/>
  <c r="P184" i="7"/>
  <c r="P196" i="7"/>
  <c r="P200" i="7"/>
  <c r="P212" i="7"/>
  <c r="P216" i="7"/>
  <c r="P228" i="7"/>
  <c r="P232" i="7"/>
  <c r="P248" i="7"/>
  <c r="M310" i="7"/>
  <c r="L340" i="7"/>
  <c r="M340" i="7" s="1"/>
  <c r="L344" i="7"/>
  <c r="M344" i="7" s="1"/>
  <c r="L348" i="7"/>
  <c r="M348" i="7" s="1"/>
  <c r="L352" i="7"/>
  <c r="M352" i="7" s="1"/>
  <c r="L356" i="7"/>
  <c r="M356" i="7" s="1"/>
  <c r="L360" i="7"/>
  <c r="M360" i="7"/>
  <c r="L364" i="7"/>
  <c r="M364" i="7" s="1"/>
  <c r="L368" i="7"/>
  <c r="M368" i="7"/>
  <c r="L372" i="7"/>
  <c r="M372" i="7" s="1"/>
  <c r="L376" i="7"/>
  <c r="M376" i="7" s="1"/>
  <c r="L380" i="7"/>
  <c r="M380" i="7" s="1"/>
  <c r="L384" i="7"/>
  <c r="M384" i="7" s="1"/>
  <c r="L388" i="7"/>
  <c r="M388" i="7" s="1"/>
  <c r="L392" i="7"/>
  <c r="M392" i="7"/>
  <c r="L396" i="7"/>
  <c r="M396" i="7" s="1"/>
  <c r="L400" i="7"/>
  <c r="M400" i="7"/>
  <c r="L404" i="7"/>
  <c r="M404" i="7" s="1"/>
  <c r="L408" i="7"/>
  <c r="M408" i="7" s="1"/>
  <c r="L412" i="7"/>
  <c r="M412" i="7" s="1"/>
  <c r="L416" i="7"/>
  <c r="M416" i="7" s="1"/>
  <c r="L420" i="7"/>
  <c r="M420" i="7" s="1"/>
  <c r="L424" i="7"/>
  <c r="M424" i="7" s="1"/>
  <c r="L428" i="7"/>
  <c r="M428" i="7" s="1"/>
  <c r="L432" i="7"/>
  <c r="M432" i="7" s="1"/>
  <c r="L436" i="7"/>
  <c r="M436" i="7" s="1"/>
  <c r="L440" i="7"/>
  <c r="M440" i="7" s="1"/>
  <c r="L450" i="7"/>
  <c r="M450" i="7" s="1"/>
  <c r="L466" i="7"/>
  <c r="M466" i="7" s="1"/>
  <c r="L482" i="7"/>
  <c r="M482" i="7" s="1"/>
  <c r="L498" i="7"/>
  <c r="M498" i="7" s="1"/>
  <c r="L514" i="7"/>
  <c r="M514" i="7"/>
  <c r="L530" i="7"/>
  <c r="M530" i="7" s="1"/>
  <c r="L546" i="7"/>
  <c r="M546" i="7" s="1"/>
  <c r="P134" i="7"/>
  <c r="P136" i="7"/>
  <c r="P142" i="7"/>
  <c r="L259" i="7"/>
  <c r="L263" i="7"/>
  <c r="P275" i="7"/>
  <c r="M314" i="7"/>
  <c r="L315" i="7"/>
  <c r="P6" i="7"/>
  <c r="L23" i="7"/>
  <c r="M23" i="7" s="1"/>
  <c r="P69" i="7"/>
  <c r="P85" i="7"/>
  <c r="P4" i="7"/>
  <c r="P5" i="7"/>
  <c r="P8" i="7"/>
  <c r="P16" i="7"/>
  <c r="L19" i="7"/>
  <c r="M19" i="7" s="1"/>
  <c r="L29" i="7"/>
  <c r="M29" i="7" s="1"/>
  <c r="L33" i="7"/>
  <c r="M33" i="7" s="1"/>
  <c r="L37" i="7"/>
  <c r="M37" i="7" s="1"/>
  <c r="L41" i="7"/>
  <c r="M41" i="7" s="1"/>
  <c r="L45" i="7"/>
  <c r="M45" i="7" s="1"/>
  <c r="L49" i="7"/>
  <c r="M49" i="7" s="1"/>
  <c r="L53" i="7"/>
  <c r="M53" i="7" s="1"/>
  <c r="P56" i="7"/>
  <c r="P58" i="7"/>
  <c r="P59" i="7"/>
  <c r="P62" i="7"/>
  <c r="P63" i="7"/>
  <c r="P74" i="7"/>
  <c r="P75" i="7"/>
  <c r="P78" i="7"/>
  <c r="P79" i="7"/>
  <c r="P90" i="7"/>
  <c r="P91" i="7"/>
  <c r="L95" i="7"/>
  <c r="P101" i="7"/>
  <c r="P107" i="7"/>
  <c r="L111" i="7"/>
  <c r="L122" i="7"/>
  <c r="P138" i="7"/>
  <c r="P144" i="7"/>
  <c r="L152" i="7"/>
  <c r="M152" i="7" s="1"/>
  <c r="P155" i="7"/>
  <c r="P156" i="7"/>
  <c r="P160" i="7"/>
  <c r="L168" i="7"/>
  <c r="M168" i="7" s="1"/>
  <c r="P171" i="7"/>
  <c r="P172" i="7"/>
  <c r="P176" i="7"/>
  <c r="L184" i="7"/>
  <c r="M184" i="7" s="1"/>
  <c r="P187" i="7"/>
  <c r="P188" i="7"/>
  <c r="P192" i="7"/>
  <c r="L200" i="7"/>
  <c r="M200" i="7" s="1"/>
  <c r="P203" i="7"/>
  <c r="P204" i="7"/>
  <c r="P208" i="7"/>
  <c r="L216" i="7"/>
  <c r="M216" i="7" s="1"/>
  <c r="P219" i="7"/>
  <c r="P220" i="7"/>
  <c r="P224" i="7"/>
  <c r="L232" i="7"/>
  <c r="M232" i="7" s="1"/>
  <c r="P235" i="7"/>
  <c r="P236" i="7"/>
  <c r="P240" i="7"/>
  <c r="L248" i="7"/>
  <c r="M248" i="7" s="1"/>
  <c r="P251" i="7"/>
  <c r="P252" i="7"/>
  <c r="P259" i="7"/>
  <c r="L294" i="7"/>
  <c r="M294" i="7" s="1"/>
  <c r="L295" i="7"/>
  <c r="M302" i="7"/>
  <c r="L303" i="7"/>
  <c r="M318" i="7"/>
  <c r="M322" i="7"/>
  <c r="M326" i="7"/>
  <c r="M330" i="7"/>
  <c r="M334" i="7"/>
  <c r="L342" i="7"/>
  <c r="M342" i="7"/>
  <c r="L346" i="7"/>
  <c r="M346" i="7" s="1"/>
  <c r="L350" i="7"/>
  <c r="M350" i="7" s="1"/>
  <c r="L354" i="7"/>
  <c r="M354" i="7" s="1"/>
  <c r="L358" i="7"/>
  <c r="M358" i="7" s="1"/>
  <c r="L362" i="7"/>
  <c r="M362" i="7" s="1"/>
  <c r="L366" i="7"/>
  <c r="M366" i="7" s="1"/>
  <c r="L370" i="7"/>
  <c r="M370" i="7" s="1"/>
  <c r="L374" i="7"/>
  <c r="M374" i="7"/>
  <c r="L378" i="7"/>
  <c r="M378" i="7" s="1"/>
  <c r="L382" i="7"/>
  <c r="M382" i="7" s="1"/>
  <c r="L386" i="7"/>
  <c r="M386" i="7" s="1"/>
  <c r="L390" i="7"/>
  <c r="M390" i="7" s="1"/>
  <c r="L394" i="7"/>
  <c r="M394" i="7" s="1"/>
  <c r="L398" i="7"/>
  <c r="M398" i="7"/>
  <c r="L402" i="7"/>
  <c r="M402" i="7" s="1"/>
  <c r="L406" i="7"/>
  <c r="M406" i="7"/>
  <c r="L410" i="7"/>
  <c r="M410" i="7"/>
  <c r="L414" i="7"/>
  <c r="M414" i="7"/>
  <c r="L418" i="7"/>
  <c r="M418" i="7" s="1"/>
  <c r="L422" i="7"/>
  <c r="M422" i="7" s="1"/>
  <c r="L426" i="7"/>
  <c r="M426" i="7" s="1"/>
  <c r="L430" i="7"/>
  <c r="M430" i="7" s="1"/>
  <c r="L434" i="7"/>
  <c r="M434" i="7" s="1"/>
  <c r="L438" i="7"/>
  <c r="M438" i="7" s="1"/>
  <c r="L442" i="7"/>
  <c r="M442" i="7" s="1"/>
  <c r="L458" i="7"/>
  <c r="M458" i="7"/>
  <c r="L474" i="7"/>
  <c r="M474" i="7" s="1"/>
  <c r="L490" i="7"/>
  <c r="M490" i="7" s="1"/>
  <c r="L506" i="7"/>
  <c r="M506" i="7" s="1"/>
  <c r="L522" i="7"/>
  <c r="M522" i="7" s="1"/>
  <c r="L538" i="7"/>
  <c r="M538" i="7" s="1"/>
  <c r="P10" i="7"/>
  <c r="L13" i="7"/>
  <c r="M13" i="7" s="1"/>
  <c r="L25" i="7"/>
  <c r="M25" i="7" s="1"/>
  <c r="P30" i="7"/>
  <c r="P31" i="7"/>
  <c r="P34" i="7"/>
  <c r="P35" i="7"/>
  <c r="P38" i="7"/>
  <c r="P39" i="7"/>
  <c r="P42" i="7"/>
  <c r="P43" i="7"/>
  <c r="P46" i="7"/>
  <c r="P47" i="7"/>
  <c r="P50" i="7"/>
  <c r="P51" i="7"/>
  <c r="P54" i="7"/>
  <c r="P55" i="7"/>
  <c r="P57" i="7"/>
  <c r="P61" i="7"/>
  <c r="P72" i="7"/>
  <c r="P73" i="7"/>
  <c r="P77" i="7"/>
  <c r="P88" i="7"/>
  <c r="P89" i="7"/>
  <c r="P95" i="7"/>
  <c r="P105" i="7"/>
  <c r="P111" i="7"/>
  <c r="P149" i="7"/>
  <c r="P150" i="7"/>
  <c r="P153" i="7"/>
  <c r="P154" i="7"/>
  <c r="P165" i="7"/>
  <c r="P166" i="7"/>
  <c r="P169" i="7"/>
  <c r="P170" i="7"/>
  <c r="P181" i="7"/>
  <c r="P182" i="7"/>
  <c r="P185" i="7"/>
  <c r="P186" i="7"/>
  <c r="P197" i="7"/>
  <c r="P198" i="7"/>
  <c r="P201" i="7"/>
  <c r="P202" i="7"/>
  <c r="P213" i="7"/>
  <c r="P214" i="7"/>
  <c r="P217" i="7"/>
  <c r="P218" i="7"/>
  <c r="P229" i="7"/>
  <c r="P230" i="7"/>
  <c r="P233" i="7"/>
  <c r="P234" i="7"/>
  <c r="P245" i="7"/>
  <c r="P246" i="7"/>
  <c r="P249" i="7"/>
  <c r="P250" i="7"/>
  <c r="L256" i="7"/>
  <c r="M256" i="7" s="1"/>
  <c r="P267" i="7"/>
  <c r="P272" i="7"/>
  <c r="M306" i="7"/>
  <c r="L687" i="7"/>
  <c r="M687" i="7" s="1"/>
  <c r="L716" i="7"/>
  <c r="M716" i="7" s="1"/>
  <c r="L739" i="7"/>
  <c r="M739" i="7" s="1"/>
  <c r="M743" i="7"/>
  <c r="L341" i="7"/>
  <c r="L343" i="7"/>
  <c r="L345" i="7"/>
  <c r="L347" i="7"/>
  <c r="L349" i="7"/>
  <c r="L351" i="7"/>
  <c r="L353" i="7"/>
  <c r="L355" i="7"/>
  <c r="L357" i="7"/>
  <c r="L359" i="7"/>
  <c r="L361" i="7"/>
  <c r="L363" i="7"/>
  <c r="L365" i="7"/>
  <c r="L367" i="7"/>
  <c r="L369" i="7"/>
  <c r="L371" i="7"/>
  <c r="L373" i="7"/>
  <c r="L375" i="7"/>
  <c r="L377" i="7"/>
  <c r="L379" i="7"/>
  <c r="L381" i="7"/>
  <c r="L383" i="7"/>
  <c r="L385" i="7"/>
  <c r="L387" i="7"/>
  <c r="L389" i="7"/>
  <c r="L391" i="7"/>
  <c r="L393" i="7"/>
  <c r="L395" i="7"/>
  <c r="L397" i="7"/>
  <c r="L399" i="7"/>
  <c r="L401" i="7"/>
  <c r="L403" i="7"/>
  <c r="L405" i="7"/>
  <c r="L407" i="7"/>
  <c r="L409" i="7"/>
  <c r="L411" i="7"/>
  <c r="L413" i="7"/>
  <c r="L415" i="7"/>
  <c r="L417" i="7"/>
  <c r="L419" i="7"/>
  <c r="L421" i="7"/>
  <c r="L423" i="7"/>
  <c r="L425" i="7"/>
  <c r="L427" i="7"/>
  <c r="L429" i="7"/>
  <c r="L431" i="7"/>
  <c r="L433" i="7"/>
  <c r="L435" i="7"/>
  <c r="L437" i="7"/>
  <c r="L439" i="7"/>
  <c r="L441" i="7"/>
  <c r="P444" i="7"/>
  <c r="L448" i="7"/>
  <c r="M448" i="7" s="1"/>
  <c r="L449" i="7"/>
  <c r="P452" i="7"/>
  <c r="L456" i="7"/>
  <c r="M456" i="7" s="1"/>
  <c r="L457" i="7"/>
  <c r="P460" i="7"/>
  <c r="L464" i="7"/>
  <c r="M464" i="7" s="1"/>
  <c r="L465" i="7"/>
  <c r="P468" i="7"/>
  <c r="L472" i="7"/>
  <c r="M472" i="7" s="1"/>
  <c r="L473" i="7"/>
  <c r="P476" i="7"/>
  <c r="L480" i="7"/>
  <c r="M480" i="7" s="1"/>
  <c r="L481" i="7"/>
  <c r="P484" i="7"/>
  <c r="L488" i="7"/>
  <c r="M488" i="7" s="1"/>
  <c r="P492" i="7"/>
  <c r="L496" i="7"/>
  <c r="M496" i="7" s="1"/>
  <c r="P500" i="7"/>
  <c r="L504" i="7"/>
  <c r="M504" i="7" s="1"/>
  <c r="P508" i="7"/>
  <c r="L512" i="7"/>
  <c r="M512" i="7" s="1"/>
  <c r="P516" i="7"/>
  <c r="L520" i="7"/>
  <c r="M520" i="7" s="1"/>
  <c r="P524" i="7"/>
  <c r="L528" i="7"/>
  <c r="M528" i="7" s="1"/>
  <c r="P532" i="7"/>
  <c r="L536" i="7"/>
  <c r="M536" i="7" s="1"/>
  <c r="P540" i="7"/>
  <c r="L544" i="7"/>
  <c r="M544" i="7" s="1"/>
  <c r="L708" i="7"/>
  <c r="M708" i="7" s="1"/>
  <c r="M711" i="7"/>
  <c r="P254" i="7"/>
  <c r="P257" i="7"/>
  <c r="P263" i="7"/>
  <c r="L267" i="7"/>
  <c r="M267" i="7" s="1"/>
  <c r="P268" i="7"/>
  <c r="P273" i="7"/>
  <c r="P279" i="7"/>
  <c r="L283" i="7"/>
  <c r="M283" i="7" s="1"/>
  <c r="P284" i="7"/>
  <c r="P289" i="7"/>
  <c r="P295" i="7"/>
  <c r="L299" i="7"/>
  <c r="M299" i="7" s="1"/>
  <c r="P300" i="7"/>
  <c r="P338" i="7"/>
  <c r="P442" i="7"/>
  <c r="L446" i="7"/>
  <c r="M446" i="7" s="1"/>
  <c r="L447" i="7"/>
  <c r="P450" i="7"/>
  <c r="L454" i="7"/>
  <c r="M454" i="7" s="1"/>
  <c r="L455" i="7"/>
  <c r="P458" i="7"/>
  <c r="L462" i="7"/>
  <c r="M462" i="7" s="1"/>
  <c r="L463" i="7"/>
  <c r="P466" i="7"/>
  <c r="L470" i="7"/>
  <c r="M470" i="7" s="1"/>
  <c r="L471" i="7"/>
  <c r="P474" i="7"/>
  <c r="L478" i="7"/>
  <c r="M478" i="7" s="1"/>
  <c r="L479" i="7"/>
  <c r="P482" i="7"/>
  <c r="L486" i="7"/>
  <c r="M486" i="7" s="1"/>
  <c r="P490" i="7"/>
  <c r="L494" i="7"/>
  <c r="M494" i="7" s="1"/>
  <c r="P498" i="7"/>
  <c r="L502" i="7"/>
  <c r="M502" i="7" s="1"/>
  <c r="P506" i="7"/>
  <c r="L510" i="7"/>
  <c r="M510" i="7"/>
  <c r="P514" i="7"/>
  <c r="L518" i="7"/>
  <c r="M518" i="7" s="1"/>
  <c r="P522" i="7"/>
  <c r="L526" i="7"/>
  <c r="M526" i="7" s="1"/>
  <c r="P530" i="7"/>
  <c r="L534" i="7"/>
  <c r="M534" i="7" s="1"/>
  <c r="P538" i="7"/>
  <c r="L542" i="7"/>
  <c r="M542" i="7" s="1"/>
  <c r="P546" i="7"/>
  <c r="L549" i="7"/>
  <c r="M549" i="7" s="1"/>
  <c r="L550" i="7"/>
  <c r="L594" i="7"/>
  <c r="M613" i="7"/>
  <c r="M629" i="7"/>
  <c r="L657" i="7"/>
  <c r="M657" i="7" s="1"/>
  <c r="P677" i="7"/>
  <c r="L679" i="7"/>
  <c r="M679" i="7" s="1"/>
  <c r="P683" i="7"/>
  <c r="P687" i="7"/>
  <c r="M695" i="7"/>
  <c r="P711" i="7"/>
  <c r="L724" i="7"/>
  <c r="M724" i="7" s="1"/>
  <c r="P283" i="7"/>
  <c r="P288" i="7"/>
  <c r="P293" i="7"/>
  <c r="P299" i="7"/>
  <c r="P303" i="7"/>
  <c r="P307" i="7"/>
  <c r="P311" i="7"/>
  <c r="P315" i="7"/>
  <c r="P319" i="7"/>
  <c r="P323" i="7"/>
  <c r="P327" i="7"/>
  <c r="P331" i="7"/>
  <c r="P335" i="7"/>
  <c r="M337" i="7"/>
  <c r="L338" i="7"/>
  <c r="M338" i="7" s="1"/>
  <c r="P340" i="7"/>
  <c r="P342" i="7"/>
  <c r="P344" i="7"/>
  <c r="P346" i="7"/>
  <c r="P348" i="7"/>
  <c r="P350" i="7"/>
  <c r="P352" i="7"/>
  <c r="P354" i="7"/>
  <c r="P356" i="7"/>
  <c r="P358" i="7"/>
  <c r="P360" i="7"/>
  <c r="P362" i="7"/>
  <c r="P364" i="7"/>
  <c r="P366" i="7"/>
  <c r="P368" i="7"/>
  <c r="P370" i="7"/>
  <c r="P372" i="7"/>
  <c r="P374" i="7"/>
  <c r="P376" i="7"/>
  <c r="P378" i="7"/>
  <c r="P380" i="7"/>
  <c r="P382" i="7"/>
  <c r="P384" i="7"/>
  <c r="P386" i="7"/>
  <c r="P388" i="7"/>
  <c r="P390" i="7"/>
  <c r="P392" i="7"/>
  <c r="P394" i="7"/>
  <c r="P396" i="7"/>
  <c r="P398" i="7"/>
  <c r="P400" i="7"/>
  <c r="P402" i="7"/>
  <c r="P404" i="7"/>
  <c r="P406" i="7"/>
  <c r="P408" i="7"/>
  <c r="P410" i="7"/>
  <c r="P412" i="7"/>
  <c r="P414" i="7"/>
  <c r="P416" i="7"/>
  <c r="P418" i="7"/>
  <c r="P420" i="7"/>
  <c r="P422" i="7"/>
  <c r="P424" i="7"/>
  <c r="P426" i="7"/>
  <c r="P428" i="7"/>
  <c r="P430" i="7"/>
  <c r="P432" i="7"/>
  <c r="P434" i="7"/>
  <c r="P436" i="7"/>
  <c r="P438" i="7"/>
  <c r="P440" i="7"/>
  <c r="L444" i="7"/>
  <c r="M444" i="7" s="1"/>
  <c r="L452" i="7"/>
  <c r="M452" i="7" s="1"/>
  <c r="L460" i="7"/>
  <c r="M460" i="7" s="1"/>
  <c r="L468" i="7"/>
  <c r="M468" i="7" s="1"/>
  <c r="L476" i="7"/>
  <c r="M476" i="7" s="1"/>
  <c r="L484" i="7"/>
  <c r="M484" i="7"/>
  <c r="L492" i="7"/>
  <c r="M492" i="7" s="1"/>
  <c r="L500" i="7"/>
  <c r="M500" i="7"/>
  <c r="L508" i="7"/>
  <c r="M508" i="7" s="1"/>
  <c r="L516" i="7"/>
  <c r="M516" i="7" s="1"/>
  <c r="L524" i="7"/>
  <c r="M524" i="7" s="1"/>
  <c r="L532" i="7"/>
  <c r="M532" i="7" s="1"/>
  <c r="L540" i="7"/>
  <c r="M540" i="7" s="1"/>
  <c r="L589" i="7"/>
  <c r="M589" i="7" s="1"/>
  <c r="L684" i="7"/>
  <c r="M684" i="7" s="1"/>
  <c r="P769" i="7"/>
  <c r="P774" i="7"/>
  <c r="L776" i="7"/>
  <c r="M776" i="7" s="1"/>
  <c r="L764" i="7"/>
  <c r="M764" i="7" s="1"/>
  <c r="L483" i="7"/>
  <c r="M483" i="7" s="1"/>
  <c r="L485" i="7"/>
  <c r="M485" i="7" s="1"/>
  <c r="L487" i="7"/>
  <c r="M487" i="7" s="1"/>
  <c r="L489" i="7"/>
  <c r="M489" i="7" s="1"/>
  <c r="L491" i="7"/>
  <c r="M491" i="7" s="1"/>
  <c r="L493" i="7"/>
  <c r="M493" i="7" s="1"/>
  <c r="L495" i="7"/>
  <c r="M495" i="7" s="1"/>
  <c r="L497" i="7"/>
  <c r="M497" i="7" s="1"/>
  <c r="L499" i="7"/>
  <c r="M499" i="7" s="1"/>
  <c r="L501" i="7"/>
  <c r="M501" i="7" s="1"/>
  <c r="L503" i="7"/>
  <c r="M503" i="7" s="1"/>
  <c r="L505" i="7"/>
  <c r="M505" i="7" s="1"/>
  <c r="L507" i="7"/>
  <c r="M507" i="7" s="1"/>
  <c r="L509" i="7"/>
  <c r="M509" i="7" s="1"/>
  <c r="L511" i="7"/>
  <c r="L513" i="7"/>
  <c r="L515" i="7"/>
  <c r="L517" i="7"/>
  <c r="L519" i="7"/>
  <c r="L521" i="7"/>
  <c r="L523" i="7"/>
  <c r="L525" i="7"/>
  <c r="L527" i="7"/>
  <c r="L529" i="7"/>
  <c r="L531" i="7"/>
  <c r="L533" i="7"/>
  <c r="L535" i="7"/>
  <c r="L537" i="7"/>
  <c r="L539" i="7"/>
  <c r="L541" i="7"/>
  <c r="L543" i="7"/>
  <c r="M543" i="7" s="1"/>
  <c r="L545" i="7"/>
  <c r="M545" i="7" s="1"/>
  <c r="L547" i="7"/>
  <c r="M547" i="7" s="1"/>
  <c r="P550" i="7"/>
  <c r="L554" i="7"/>
  <c r="P555" i="7"/>
  <c r="P560" i="7"/>
  <c r="L574" i="7"/>
  <c r="M574" i="7" s="1"/>
  <c r="L578" i="7"/>
  <c r="P584" i="7"/>
  <c r="P594" i="7"/>
  <c r="L603" i="7"/>
  <c r="M603" i="7" s="1"/>
  <c r="P610" i="7"/>
  <c r="P611" i="7"/>
  <c r="L619" i="7"/>
  <c r="P626" i="7"/>
  <c r="P627" i="7"/>
  <c r="L635" i="7"/>
  <c r="P638" i="7"/>
  <c r="M664" i="7"/>
  <c r="M669" i="7"/>
  <c r="L671" i="7"/>
  <c r="M671" i="7" s="1"/>
  <c r="P692" i="7"/>
  <c r="P703" i="7"/>
  <c r="P716" i="7"/>
  <c r="P724" i="7"/>
  <c r="L736" i="7"/>
  <c r="M736" i="7" s="1"/>
  <c r="L745" i="7"/>
  <c r="M745" i="7" s="1"/>
  <c r="P767" i="7"/>
  <c r="P548" i="7"/>
  <c r="L558" i="7"/>
  <c r="M558" i="7" s="1"/>
  <c r="L561" i="7"/>
  <c r="M561" i="7" s="1"/>
  <c r="L562" i="7"/>
  <c r="P568" i="7"/>
  <c r="P593" i="7"/>
  <c r="P604" i="7"/>
  <c r="P620" i="7"/>
  <c r="P646" i="7"/>
  <c r="P656" i="7"/>
  <c r="P670" i="7"/>
  <c r="P684" i="7"/>
  <c r="P695" i="7"/>
  <c r="L733" i="7"/>
  <c r="M733" i="7" s="1"/>
  <c r="L740" i="7"/>
  <c r="P788" i="7"/>
  <c r="P797" i="7"/>
  <c r="P813" i="7"/>
  <c r="L769" i="7"/>
  <c r="M769" i="7" s="1"/>
  <c r="L775" i="7"/>
  <c r="M775" i="7" s="1"/>
  <c r="L785" i="7"/>
  <c r="M785" i="7" s="1"/>
  <c r="L787" i="7"/>
  <c r="M787" i="7" s="1"/>
  <c r="L793" i="7"/>
  <c r="M793" i="7" s="1"/>
  <c r="L795" i="7"/>
  <c r="M795" i="7" s="1"/>
  <c r="L797" i="7"/>
  <c r="M797" i="7" s="1"/>
  <c r="L809" i="7"/>
  <c r="M809" i="7" s="1"/>
  <c r="L811" i="7"/>
  <c r="M811" i="7" s="1"/>
  <c r="L813" i="7"/>
  <c r="M813" i="7" s="1"/>
  <c r="L825" i="7"/>
  <c r="M825" i="7" s="1"/>
  <c r="P556" i="7"/>
  <c r="L566" i="7"/>
  <c r="M566" i="7" s="1"/>
  <c r="P572" i="7"/>
  <c r="L582" i="7"/>
  <c r="M582" i="7" s="1"/>
  <c r="P590" i="7"/>
  <c r="P595" i="7"/>
  <c r="L602" i="7"/>
  <c r="L606" i="7"/>
  <c r="M606" i="7" s="1"/>
  <c r="L618" i="7"/>
  <c r="L622" i="7"/>
  <c r="M622" i="7" s="1"/>
  <c r="L634" i="7"/>
  <c r="P636" i="7"/>
  <c r="P642" i="7"/>
  <c r="L646" i="7"/>
  <c r="P647" i="7"/>
  <c r="P652" i="7"/>
  <c r="L662" i="7"/>
  <c r="P663" i="7"/>
  <c r="L673" i="7"/>
  <c r="M673" i="7" s="1"/>
  <c r="L675" i="7"/>
  <c r="M675" i="7" s="1"/>
  <c r="L681" i="7"/>
  <c r="M681" i="7" s="1"/>
  <c r="L683" i="7"/>
  <c r="M683" i="7" s="1"/>
  <c r="L685" i="7"/>
  <c r="M685" i="7" s="1"/>
  <c r="L691" i="7"/>
  <c r="M691" i="7" s="1"/>
  <c r="L699" i="7"/>
  <c r="M699" i="7" s="1"/>
  <c r="L707" i="7"/>
  <c r="M707" i="7" s="1"/>
  <c r="L715" i="7"/>
  <c r="M715" i="7" s="1"/>
  <c r="L723" i="7"/>
  <c r="M723" i="7" s="1"/>
  <c r="L731" i="7"/>
  <c r="M731" i="7" s="1"/>
  <c r="L737" i="7"/>
  <c r="M737" i="7" s="1"/>
  <c r="P740" i="7"/>
  <c r="P742" i="7"/>
  <c r="P746" i="7"/>
  <c r="L756" i="7"/>
  <c r="M756" i="7" s="1"/>
  <c r="P770" i="7"/>
  <c r="L777" i="7"/>
  <c r="M777" i="7" s="1"/>
  <c r="L779" i="7"/>
  <c r="M779" i="7" s="1"/>
  <c r="M788" i="7"/>
  <c r="L789" i="7"/>
  <c r="M789" i="7" s="1"/>
  <c r="L799" i="7"/>
  <c r="M799" i="7" s="1"/>
  <c r="L802" i="7"/>
  <c r="M802" i="7" s="1"/>
  <c r="L804" i="7"/>
  <c r="M804" i="7" s="1"/>
  <c r="L815" i="7"/>
  <c r="M815" i="7" s="1"/>
  <c r="L818" i="7"/>
  <c r="M818" i="7" s="1"/>
  <c r="P732" i="7"/>
  <c r="P738" i="7"/>
  <c r="L748" i="7"/>
  <c r="P764" i="7"/>
  <c r="P766" i="7"/>
  <c r="L772" i="7"/>
  <c r="M772" i="7" s="1"/>
  <c r="M780" i="7"/>
  <c r="L781" i="7"/>
  <c r="M781" i="7" s="1"/>
  <c r="L784" i="7"/>
  <c r="M784" i="7" s="1"/>
  <c r="L792" i="7"/>
  <c r="M792" i="7" s="1"/>
  <c r="P792" i="7"/>
  <c r="P794" i="7"/>
  <c r="L805" i="7"/>
  <c r="M805" i="7" s="1"/>
  <c r="P810" i="7"/>
  <c r="P812" i="7"/>
  <c r="L821" i="7"/>
  <c r="M821" i="7" s="1"/>
  <c r="P12" i="7"/>
  <c r="P20" i="7"/>
  <c r="P28" i="7"/>
  <c r="L34" i="7"/>
  <c r="M34" i="7" s="1"/>
  <c r="L50" i="7"/>
  <c r="M50" i="7" s="1"/>
  <c r="L58" i="7"/>
  <c r="M58" i="7" s="1"/>
  <c r="L66" i="7"/>
  <c r="M66" i="7" s="1"/>
  <c r="L90" i="7"/>
  <c r="M90" i="7" s="1"/>
  <c r="L93" i="7"/>
  <c r="M93" i="7" s="1"/>
  <c r="L97" i="7"/>
  <c r="M97" i="7" s="1"/>
  <c r="L105" i="7"/>
  <c r="M105" i="7" s="1"/>
  <c r="L109" i="7"/>
  <c r="M109" i="7" s="1"/>
  <c r="L113" i="7"/>
  <c r="M113" i="7" s="1"/>
  <c r="L121" i="7"/>
  <c r="M121" i="7" s="1"/>
  <c r="L129" i="7"/>
  <c r="M129" i="7" s="1"/>
  <c r="P13" i="7"/>
  <c r="P17" i="7"/>
  <c r="P21" i="7"/>
  <c r="P25" i="7"/>
  <c r="P29" i="7"/>
  <c r="L36" i="7"/>
  <c r="M36" i="7" s="1"/>
  <c r="L44" i="7"/>
  <c r="M44" i="7" s="1"/>
  <c r="L52" i="7"/>
  <c r="M52" i="7" s="1"/>
  <c r="L60" i="7"/>
  <c r="M60" i="7" s="1"/>
  <c r="L68" i="7"/>
  <c r="M68" i="7" s="1"/>
  <c r="M76" i="7"/>
  <c r="L76" i="7"/>
  <c r="L84" i="7"/>
  <c r="M84" i="7" s="1"/>
  <c r="L92" i="7"/>
  <c r="M92" i="7" s="1"/>
  <c r="L96" i="7"/>
  <c r="M96" i="7" s="1"/>
  <c r="L100" i="7"/>
  <c r="M100" i="7" s="1"/>
  <c r="L104" i="7"/>
  <c r="M104" i="7" s="1"/>
  <c r="L108" i="7"/>
  <c r="M108" i="7" s="1"/>
  <c r="L112" i="7"/>
  <c r="M112" i="7" s="1"/>
  <c r="M116" i="7"/>
  <c r="L116" i="7"/>
  <c r="L120" i="7"/>
  <c r="M120" i="7" s="1"/>
  <c r="L124" i="7"/>
  <c r="M124" i="7" s="1"/>
  <c r="L128" i="7"/>
  <c r="M128" i="7" s="1"/>
  <c r="L141" i="7"/>
  <c r="M141" i="7" s="1"/>
  <c r="P141" i="7"/>
  <c r="L143" i="7"/>
  <c r="M143" i="7" s="1"/>
  <c r="L151" i="7"/>
  <c r="M151" i="7" s="1"/>
  <c r="L159" i="7"/>
  <c r="M159" i="7" s="1"/>
  <c r="L167" i="7"/>
  <c r="M167" i="7" s="1"/>
  <c r="L175" i="7"/>
  <c r="M175" i="7" s="1"/>
  <c r="L183" i="7"/>
  <c r="M183" i="7" s="1"/>
  <c r="L191" i="7"/>
  <c r="M191" i="7" s="1"/>
  <c r="L199" i="7"/>
  <c r="M199" i="7" s="1"/>
  <c r="L207" i="7"/>
  <c r="M207" i="7" s="1"/>
  <c r="L215" i="7"/>
  <c r="M215" i="7" s="1"/>
  <c r="L223" i="7"/>
  <c r="M223" i="7" s="1"/>
  <c r="L231" i="7"/>
  <c r="M231" i="7" s="1"/>
  <c r="M239" i="7"/>
  <c r="L239" i="7"/>
  <c r="L247" i="7"/>
  <c r="M247" i="7" s="1"/>
  <c r="L255" i="7"/>
  <c r="M255" i="7" s="1"/>
  <c r="P24" i="7"/>
  <c r="L42" i="7"/>
  <c r="M42" i="7" s="1"/>
  <c r="L74" i="7"/>
  <c r="M74" i="7" s="1"/>
  <c r="L82" i="7"/>
  <c r="M82" i="7" s="1"/>
  <c r="L101" i="7"/>
  <c r="M101" i="7" s="1"/>
  <c r="L117" i="7"/>
  <c r="M117" i="7" s="1"/>
  <c r="L125" i="7"/>
  <c r="M125" i="7" s="1"/>
  <c r="L133" i="7"/>
  <c r="M133" i="7" s="1"/>
  <c r="P133" i="7"/>
  <c r="L135" i="7"/>
  <c r="M135" i="7" s="1"/>
  <c r="L608" i="7"/>
  <c r="M608" i="7" s="1"/>
  <c r="P608" i="7"/>
  <c r="L8" i="7"/>
  <c r="M8" i="7" s="1"/>
  <c r="L12" i="7"/>
  <c r="M12" i="7" s="1"/>
  <c r="M18" i="7"/>
  <c r="L20" i="7"/>
  <c r="M20" i="7" s="1"/>
  <c r="M22" i="7"/>
  <c r="P22" i="7"/>
  <c r="L24" i="7"/>
  <c r="M26" i="7"/>
  <c r="P26" i="7"/>
  <c r="L28" i="7"/>
  <c r="M28" i="7" s="1"/>
  <c r="L30" i="7"/>
  <c r="M30" i="7" s="1"/>
  <c r="L38" i="7"/>
  <c r="M38" i="7" s="1"/>
  <c r="L46" i="7"/>
  <c r="M46" i="7" s="1"/>
  <c r="L54" i="7"/>
  <c r="M54" i="7" s="1"/>
  <c r="L62" i="7"/>
  <c r="M62" i="7" s="1"/>
  <c r="L70" i="7"/>
  <c r="M70" i="7" s="1"/>
  <c r="L78" i="7"/>
  <c r="M78" i="7" s="1"/>
  <c r="L86" i="7"/>
  <c r="M86" i="7" s="1"/>
  <c r="L149" i="7"/>
  <c r="M149" i="7" s="1"/>
  <c r="L157" i="7"/>
  <c r="M157" i="7" s="1"/>
  <c r="L165" i="7"/>
  <c r="M165" i="7" s="1"/>
  <c r="L173" i="7"/>
  <c r="M173" i="7" s="1"/>
  <c r="L181" i="7"/>
  <c r="M181" i="7" s="1"/>
  <c r="L189" i="7"/>
  <c r="M189" i="7" s="1"/>
  <c r="L197" i="7"/>
  <c r="M197" i="7" s="1"/>
  <c r="L205" i="7"/>
  <c r="M205" i="7" s="1"/>
  <c r="L213" i="7"/>
  <c r="M213" i="7" s="1"/>
  <c r="L221" i="7"/>
  <c r="M221" i="7" s="1"/>
  <c r="L229" i="7"/>
  <c r="M229" i="7" s="1"/>
  <c r="L237" i="7"/>
  <c r="M237" i="7" s="1"/>
  <c r="L245" i="7"/>
  <c r="M245" i="7" s="1"/>
  <c r="L253" i="7"/>
  <c r="M253" i="7" s="1"/>
  <c r="L624" i="7"/>
  <c r="M624" i="7" s="1"/>
  <c r="P624" i="7"/>
  <c r="L4" i="7"/>
  <c r="M4" i="7" s="1"/>
  <c r="L6" i="7"/>
  <c r="M6" i="7" s="1"/>
  <c r="M10" i="7"/>
  <c r="M14" i="7"/>
  <c r="L16" i="7"/>
  <c r="M16" i="7" s="1"/>
  <c r="P18" i="7"/>
  <c r="P3" i="7"/>
  <c r="P11" i="7"/>
  <c r="P15" i="7"/>
  <c r="P19" i="7"/>
  <c r="P23" i="7"/>
  <c r="P27" i="7"/>
  <c r="L32" i="7"/>
  <c r="M32" i="7" s="1"/>
  <c r="L40" i="7"/>
  <c r="M40" i="7" s="1"/>
  <c r="L48" i="7"/>
  <c r="M48" i="7" s="1"/>
  <c r="L56" i="7"/>
  <c r="M56" i="7" s="1"/>
  <c r="L64" i="7"/>
  <c r="M64" i="7" s="1"/>
  <c r="L72" i="7"/>
  <c r="M72" i="7" s="1"/>
  <c r="L80" i="7"/>
  <c r="M80" i="7" s="1"/>
  <c r="L88" i="7"/>
  <c r="M88" i="7" s="1"/>
  <c r="P92" i="7"/>
  <c r="P96" i="7"/>
  <c r="P100" i="7"/>
  <c r="P104" i="7"/>
  <c r="P108" i="7"/>
  <c r="P112" i="7"/>
  <c r="P116" i="7"/>
  <c r="P117" i="7"/>
  <c r="P120" i="7"/>
  <c r="P121" i="7"/>
  <c r="P124" i="7"/>
  <c r="P125" i="7"/>
  <c r="P128" i="7"/>
  <c r="P129" i="7"/>
  <c r="P135" i="7"/>
  <c r="L551" i="7"/>
  <c r="M551" i="7" s="1"/>
  <c r="L567" i="7"/>
  <c r="M567" i="7" s="1"/>
  <c r="L583" i="7"/>
  <c r="M583" i="7" s="1"/>
  <c r="P94" i="7"/>
  <c r="P98" i="7"/>
  <c r="P102" i="7"/>
  <c r="P106" i="7"/>
  <c r="P110" i="7"/>
  <c r="P114" i="7"/>
  <c r="P118" i="7"/>
  <c r="P122" i="7"/>
  <c r="P126" i="7"/>
  <c r="P130" i="7"/>
  <c r="L137" i="7"/>
  <c r="M137" i="7" s="1"/>
  <c r="L145" i="7"/>
  <c r="M145" i="7" s="1"/>
  <c r="L153" i="7"/>
  <c r="M153" i="7" s="1"/>
  <c r="L161" i="7"/>
  <c r="M161" i="7" s="1"/>
  <c r="L169" i="7"/>
  <c r="M169" i="7" s="1"/>
  <c r="L177" i="7"/>
  <c r="M177" i="7" s="1"/>
  <c r="L185" i="7"/>
  <c r="M185" i="7" s="1"/>
  <c r="L193" i="7"/>
  <c r="M193" i="7" s="1"/>
  <c r="L201" i="7"/>
  <c r="M201" i="7" s="1"/>
  <c r="L209" i="7"/>
  <c r="M209" i="7" s="1"/>
  <c r="L217" i="7"/>
  <c r="M217" i="7" s="1"/>
  <c r="L225" i="7"/>
  <c r="M225" i="7" s="1"/>
  <c r="L233" i="7"/>
  <c r="M233" i="7" s="1"/>
  <c r="L241" i="7"/>
  <c r="M241" i="7" s="1"/>
  <c r="L249" i="7"/>
  <c r="M249" i="7" s="1"/>
  <c r="L257" i="7"/>
  <c r="M257" i="7" s="1"/>
  <c r="L261" i="7"/>
  <c r="M261" i="7" s="1"/>
  <c r="L265" i="7"/>
  <c r="M265" i="7" s="1"/>
  <c r="L269" i="7"/>
  <c r="M269" i="7" s="1"/>
  <c r="L273" i="7"/>
  <c r="M273" i="7" s="1"/>
  <c r="L277" i="7"/>
  <c r="M277" i="7" s="1"/>
  <c r="L281" i="7"/>
  <c r="M281" i="7" s="1"/>
  <c r="L285" i="7"/>
  <c r="M285" i="7" s="1"/>
  <c r="L289" i="7"/>
  <c r="M289" i="7" s="1"/>
  <c r="L293" i="7"/>
  <c r="M293" i="7" s="1"/>
  <c r="L297" i="7"/>
  <c r="M297" i="7" s="1"/>
  <c r="L301" i="7"/>
  <c r="M301" i="7" s="1"/>
  <c r="L305" i="7"/>
  <c r="M305" i="7" s="1"/>
  <c r="L309" i="7"/>
  <c r="M309" i="7" s="1"/>
  <c r="L313" i="7"/>
  <c r="M313" i="7" s="1"/>
  <c r="L317" i="7"/>
  <c r="M317" i="7" s="1"/>
  <c r="L321" i="7"/>
  <c r="M321" i="7" s="1"/>
  <c r="L325" i="7"/>
  <c r="M325" i="7" s="1"/>
  <c r="L329" i="7"/>
  <c r="M329" i="7" s="1"/>
  <c r="L333" i="7"/>
  <c r="M333" i="7" s="1"/>
  <c r="M95" i="7"/>
  <c r="M99" i="7"/>
  <c r="M103" i="7"/>
  <c r="M107" i="7"/>
  <c r="M111" i="7"/>
  <c r="M115" i="7"/>
  <c r="P115" i="7"/>
  <c r="M119" i="7"/>
  <c r="P119" i="7"/>
  <c r="M123" i="7"/>
  <c r="P123" i="7"/>
  <c r="M127" i="7"/>
  <c r="P127" i="7"/>
  <c r="L131" i="7"/>
  <c r="M131" i="7" s="1"/>
  <c r="L139" i="7"/>
  <c r="M139" i="7" s="1"/>
  <c r="L147" i="7"/>
  <c r="M147" i="7" s="1"/>
  <c r="L155" i="7"/>
  <c r="M155" i="7" s="1"/>
  <c r="L163" i="7"/>
  <c r="M163" i="7" s="1"/>
  <c r="L171" i="7"/>
  <c r="M171" i="7" s="1"/>
  <c r="L179" i="7"/>
  <c r="M179" i="7" s="1"/>
  <c r="L187" i="7"/>
  <c r="M187" i="7" s="1"/>
  <c r="L195" i="7"/>
  <c r="M195" i="7" s="1"/>
  <c r="L203" i="7"/>
  <c r="M203" i="7" s="1"/>
  <c r="L211" i="7"/>
  <c r="M211" i="7" s="1"/>
  <c r="L219" i="7"/>
  <c r="M219" i="7" s="1"/>
  <c r="L227" i="7"/>
  <c r="M227" i="7" s="1"/>
  <c r="L235" i="7"/>
  <c r="M235" i="7" s="1"/>
  <c r="L243" i="7"/>
  <c r="M243" i="7" s="1"/>
  <c r="L251" i="7"/>
  <c r="M251" i="7" s="1"/>
  <c r="L260" i="7"/>
  <c r="M260" i="7" s="1"/>
  <c r="L264" i="7"/>
  <c r="M264" i="7" s="1"/>
  <c r="L268" i="7"/>
  <c r="M268" i="7" s="1"/>
  <c r="L272" i="7"/>
  <c r="M272" i="7" s="1"/>
  <c r="L276" i="7"/>
  <c r="M276" i="7" s="1"/>
  <c r="L280" i="7"/>
  <c r="M280" i="7" s="1"/>
  <c r="L284" i="7"/>
  <c r="M284" i="7" s="1"/>
  <c r="L288" i="7"/>
  <c r="M288" i="7" s="1"/>
  <c r="L292" i="7"/>
  <c r="M292" i="7" s="1"/>
  <c r="L296" i="7"/>
  <c r="M296" i="7" s="1"/>
  <c r="L300" i="7"/>
  <c r="M300" i="7" s="1"/>
  <c r="P258" i="7"/>
  <c r="P262" i="7"/>
  <c r="P266" i="7"/>
  <c r="P270" i="7"/>
  <c r="P274" i="7"/>
  <c r="P278" i="7"/>
  <c r="P282" i="7"/>
  <c r="P286" i="7"/>
  <c r="P290" i="7"/>
  <c r="P294" i="7"/>
  <c r="P298" i="7"/>
  <c r="P302" i="7"/>
  <c r="L304" i="7"/>
  <c r="M304" i="7" s="1"/>
  <c r="P306" i="7"/>
  <c r="L308" i="7"/>
  <c r="M308" i="7" s="1"/>
  <c r="P310" i="7"/>
  <c r="L312" i="7"/>
  <c r="M312" i="7" s="1"/>
  <c r="P314" i="7"/>
  <c r="L316" i="7"/>
  <c r="M316" i="7" s="1"/>
  <c r="P318" i="7"/>
  <c r="L320" i="7"/>
  <c r="M320" i="7" s="1"/>
  <c r="P322" i="7"/>
  <c r="L324" i="7"/>
  <c r="M324" i="7" s="1"/>
  <c r="P326" i="7"/>
  <c r="L328" i="7"/>
  <c r="M328" i="7" s="1"/>
  <c r="P330" i="7"/>
  <c r="L332" i="7"/>
  <c r="M332" i="7" s="1"/>
  <c r="P334" i="7"/>
  <c r="L336" i="7"/>
  <c r="M336" i="7" s="1"/>
  <c r="M339" i="7"/>
  <c r="L555" i="7"/>
  <c r="M555" i="7" s="1"/>
  <c r="P563" i="7"/>
  <c r="L571" i="7"/>
  <c r="M571" i="7" s="1"/>
  <c r="P579" i="7"/>
  <c r="L593" i="7"/>
  <c r="M593" i="7" s="1"/>
  <c r="L607" i="7"/>
  <c r="M607" i="7" s="1"/>
  <c r="P609" i="7"/>
  <c r="L623" i="7"/>
  <c r="M623" i="7" s="1"/>
  <c r="P625" i="7"/>
  <c r="M259" i="7"/>
  <c r="M263" i="7"/>
  <c r="M271" i="7"/>
  <c r="M275" i="7"/>
  <c r="M279" i="7"/>
  <c r="M287" i="7"/>
  <c r="M291" i="7"/>
  <c r="M295" i="7"/>
  <c r="M303" i="7"/>
  <c r="M307" i="7"/>
  <c r="M311" i="7"/>
  <c r="M315" i="7"/>
  <c r="M319" i="7"/>
  <c r="M323" i="7"/>
  <c r="M327" i="7"/>
  <c r="M331" i="7"/>
  <c r="M335" i="7"/>
  <c r="M341" i="7"/>
  <c r="M343" i="7"/>
  <c r="M345" i="7"/>
  <c r="M347" i="7"/>
  <c r="M349" i="7"/>
  <c r="M351" i="7"/>
  <c r="M353" i="7"/>
  <c r="M355" i="7"/>
  <c r="M357" i="7"/>
  <c r="M359" i="7"/>
  <c r="M361" i="7"/>
  <c r="M363" i="7"/>
  <c r="M365" i="7"/>
  <c r="M367" i="7"/>
  <c r="M369" i="7"/>
  <c r="M371" i="7"/>
  <c r="M373" i="7"/>
  <c r="M375" i="7"/>
  <c r="M377" i="7"/>
  <c r="M379" i="7"/>
  <c r="M381" i="7"/>
  <c r="M383" i="7"/>
  <c r="M385" i="7"/>
  <c r="M387" i="7"/>
  <c r="M389" i="7"/>
  <c r="M391" i="7"/>
  <c r="M393" i="7"/>
  <c r="M395" i="7"/>
  <c r="M397" i="7"/>
  <c r="M399" i="7"/>
  <c r="M401" i="7"/>
  <c r="M403" i="7"/>
  <c r="M405" i="7"/>
  <c r="M407" i="7"/>
  <c r="M409" i="7"/>
  <c r="M411" i="7"/>
  <c r="M413" i="7"/>
  <c r="M415" i="7"/>
  <c r="M417" i="7"/>
  <c r="M419" i="7"/>
  <c r="M421" i="7"/>
  <c r="M423" i="7"/>
  <c r="M425" i="7"/>
  <c r="M427" i="7"/>
  <c r="M429" i="7"/>
  <c r="M431" i="7"/>
  <c r="M433" i="7"/>
  <c r="M435" i="7"/>
  <c r="M437" i="7"/>
  <c r="M439" i="7"/>
  <c r="M441" i="7"/>
  <c r="M443" i="7"/>
  <c r="M445" i="7"/>
  <c r="M447" i="7"/>
  <c r="M449" i="7"/>
  <c r="M451" i="7"/>
  <c r="M453" i="7"/>
  <c r="M455" i="7"/>
  <c r="M457" i="7"/>
  <c r="M459" i="7"/>
  <c r="M461" i="7"/>
  <c r="M463" i="7"/>
  <c r="M465" i="7"/>
  <c r="M467" i="7"/>
  <c r="M469" i="7"/>
  <c r="M471" i="7"/>
  <c r="M473" i="7"/>
  <c r="M475" i="7"/>
  <c r="M477" i="7"/>
  <c r="M479" i="7"/>
  <c r="M481" i="7"/>
  <c r="M511" i="7"/>
  <c r="M513" i="7"/>
  <c r="M515" i="7"/>
  <c r="M517" i="7"/>
  <c r="M519" i="7"/>
  <c r="M521" i="7"/>
  <c r="M523" i="7"/>
  <c r="M525" i="7"/>
  <c r="M527" i="7"/>
  <c r="M529" i="7"/>
  <c r="M531" i="7"/>
  <c r="M533" i="7"/>
  <c r="M535" i="7"/>
  <c r="M537" i="7"/>
  <c r="M539" i="7"/>
  <c r="M541" i="7"/>
  <c r="P551" i="7"/>
  <c r="L559" i="7"/>
  <c r="M559" i="7" s="1"/>
  <c r="P567" i="7"/>
  <c r="L575" i="7"/>
  <c r="M575" i="7" s="1"/>
  <c r="P583" i="7"/>
  <c r="L592" i="7"/>
  <c r="M592" i="7" s="1"/>
  <c r="P592" i="7"/>
  <c r="M601" i="7"/>
  <c r="M617" i="7"/>
  <c r="M633" i="7"/>
  <c r="L678" i="7"/>
  <c r="M678" i="7" s="1"/>
  <c r="P678" i="7"/>
  <c r="P304" i="7"/>
  <c r="P308" i="7"/>
  <c r="P312" i="7"/>
  <c r="P316" i="7"/>
  <c r="P320" i="7"/>
  <c r="P324" i="7"/>
  <c r="P328" i="7"/>
  <c r="P332" i="7"/>
  <c r="P336" i="7"/>
  <c r="L563" i="7"/>
  <c r="M563" i="7" s="1"/>
  <c r="L579" i="7"/>
  <c r="M579" i="7" s="1"/>
  <c r="M591" i="7"/>
  <c r="L591" i="7"/>
  <c r="L609" i="7"/>
  <c r="M609" i="7" s="1"/>
  <c r="L625" i="7"/>
  <c r="M625" i="7" s="1"/>
  <c r="L639" i="7"/>
  <c r="M639" i="7" s="1"/>
  <c r="L655" i="7"/>
  <c r="M655" i="7" s="1"/>
  <c r="L666" i="7"/>
  <c r="M666" i="7" s="1"/>
  <c r="L596" i="7"/>
  <c r="M596" i="7" s="1"/>
  <c r="P597" i="7"/>
  <c r="L605" i="7"/>
  <c r="M605" i="7" s="1"/>
  <c r="M611" i="7"/>
  <c r="L612" i="7"/>
  <c r="M612" i="7" s="1"/>
  <c r="P613" i="7"/>
  <c r="P615" i="7"/>
  <c r="L621" i="7"/>
  <c r="M621" i="7" s="1"/>
  <c r="M627" i="7"/>
  <c r="L628" i="7"/>
  <c r="M628" i="7" s="1"/>
  <c r="P629" i="7"/>
  <c r="P631" i="7"/>
  <c r="P635" i="7"/>
  <c r="M637" i="7"/>
  <c r="M643" i="7"/>
  <c r="L643" i="7"/>
  <c r="P651" i="7"/>
  <c r="L659" i="7"/>
  <c r="M659" i="7" s="1"/>
  <c r="P549" i="7"/>
  <c r="P553" i="7"/>
  <c r="P557" i="7"/>
  <c r="P561" i="7"/>
  <c r="P565" i="7"/>
  <c r="P569" i="7"/>
  <c r="P573" i="7"/>
  <c r="P577" i="7"/>
  <c r="P581" i="7"/>
  <c r="P585" i="7"/>
  <c r="P586" i="7"/>
  <c r="P587" i="7"/>
  <c r="M599" i="7"/>
  <c r="L600" i="7"/>
  <c r="M600" i="7" s="1"/>
  <c r="P601" i="7"/>
  <c r="P603" i="7"/>
  <c r="M615" i="7"/>
  <c r="M616" i="7"/>
  <c r="L616" i="7"/>
  <c r="P617" i="7"/>
  <c r="P619" i="7"/>
  <c r="M631" i="7"/>
  <c r="L632" i="7"/>
  <c r="M632" i="7" s="1"/>
  <c r="P633" i="7"/>
  <c r="M635" i="7"/>
  <c r="P639" i="7"/>
  <c r="L647" i="7"/>
  <c r="M647" i="7" s="1"/>
  <c r="P655" i="7"/>
  <c r="L668" i="7"/>
  <c r="M668" i="7" s="1"/>
  <c r="L702" i="7"/>
  <c r="M702" i="7" s="1"/>
  <c r="P702" i="7"/>
  <c r="L548" i="7"/>
  <c r="M548" i="7" s="1"/>
  <c r="M550" i="7"/>
  <c r="L552" i="7"/>
  <c r="M552" i="7" s="1"/>
  <c r="M554" i="7"/>
  <c r="P554" i="7"/>
  <c r="L556" i="7"/>
  <c r="M556" i="7" s="1"/>
  <c r="P558" i="7"/>
  <c r="L560" i="7"/>
  <c r="M560" i="7" s="1"/>
  <c r="M562" i="7"/>
  <c r="P562" i="7"/>
  <c r="L564" i="7"/>
  <c r="M564" i="7" s="1"/>
  <c r="P566" i="7"/>
  <c r="L568" i="7"/>
  <c r="M568" i="7" s="1"/>
  <c r="M570" i="7"/>
  <c r="P570" i="7"/>
  <c r="L572" i="7"/>
  <c r="M572" i="7" s="1"/>
  <c r="P574" i="7"/>
  <c r="L576" i="7"/>
  <c r="M576" i="7" s="1"/>
  <c r="M578" i="7"/>
  <c r="P578" i="7"/>
  <c r="L580" i="7"/>
  <c r="M580" i="7" s="1"/>
  <c r="P582" i="7"/>
  <c r="L584" i="7"/>
  <c r="M584" i="7" s="1"/>
  <c r="M586" i="7"/>
  <c r="M587" i="7"/>
  <c r="L588" i="7"/>
  <c r="M588" i="7" s="1"/>
  <c r="P589" i="7"/>
  <c r="P591" i="7"/>
  <c r="L595" i="7"/>
  <c r="M595" i="7" s="1"/>
  <c r="L604" i="7"/>
  <c r="M604" i="7" s="1"/>
  <c r="P605" i="7"/>
  <c r="P607" i="7"/>
  <c r="M619" i="7"/>
  <c r="L620" i="7"/>
  <c r="M620" i="7" s="1"/>
  <c r="P621" i="7"/>
  <c r="P623" i="7"/>
  <c r="L651" i="7"/>
  <c r="M651" i="7" s="1"/>
  <c r="L667" i="7"/>
  <c r="M667" i="7" s="1"/>
  <c r="P667" i="7"/>
  <c r="L686" i="7"/>
  <c r="M686" i="7" s="1"/>
  <c r="L710" i="7"/>
  <c r="M710" i="7" s="1"/>
  <c r="P710" i="7"/>
  <c r="P734" i="7"/>
  <c r="P637" i="7"/>
  <c r="P641" i="7"/>
  <c r="P645" i="7"/>
  <c r="P649" i="7"/>
  <c r="P653" i="7"/>
  <c r="P657" i="7"/>
  <c r="P661" i="7"/>
  <c r="P662" i="7"/>
  <c r="L718" i="7"/>
  <c r="M718" i="7" s="1"/>
  <c r="P718" i="7"/>
  <c r="L742" i="7"/>
  <c r="M742" i="7" s="1"/>
  <c r="L750" i="7"/>
  <c r="M750" i="7" s="1"/>
  <c r="P750" i="7"/>
  <c r="L758" i="7"/>
  <c r="M758" i="7" s="1"/>
  <c r="P758" i="7"/>
  <c r="L768" i="7"/>
  <c r="M768" i="7" s="1"/>
  <c r="P768" i="7"/>
  <c r="M590" i="7"/>
  <c r="M594" i="7"/>
  <c r="M598" i="7"/>
  <c r="M602" i="7"/>
  <c r="M610" i="7"/>
  <c r="M614" i="7"/>
  <c r="M618" i="7"/>
  <c r="M626" i="7"/>
  <c r="M630" i="7"/>
  <c r="M634" i="7"/>
  <c r="L636" i="7"/>
  <c r="M636" i="7" s="1"/>
  <c r="M638" i="7"/>
  <c r="L640" i="7"/>
  <c r="M640" i="7" s="1"/>
  <c r="M642" i="7"/>
  <c r="L644" i="7"/>
  <c r="M644" i="7" s="1"/>
  <c r="M646" i="7"/>
  <c r="L648" i="7"/>
  <c r="M648" i="7" s="1"/>
  <c r="M650" i="7"/>
  <c r="L652" i="7"/>
  <c r="M652" i="7" s="1"/>
  <c r="M654" i="7"/>
  <c r="L656" i="7"/>
  <c r="M656" i="7" s="1"/>
  <c r="M658" i="7"/>
  <c r="P658" i="7"/>
  <c r="L660" i="7"/>
  <c r="M660" i="7" s="1"/>
  <c r="M662" i="7"/>
  <c r="L663" i="7"/>
  <c r="M663" i="7" s="1"/>
  <c r="P664" i="7"/>
  <c r="P666" i="7"/>
  <c r="L670" i="7"/>
  <c r="M670" i="7" s="1"/>
  <c r="M676" i="7"/>
  <c r="L694" i="7"/>
  <c r="M694" i="7" s="1"/>
  <c r="P694" i="7"/>
  <c r="L726" i="7"/>
  <c r="M726" i="7" s="1"/>
  <c r="P726" i="7"/>
  <c r="L734" i="7"/>
  <c r="M734" i="7" s="1"/>
  <c r="M665" i="7"/>
  <c r="L672" i="7"/>
  <c r="M672" i="7" s="1"/>
  <c r="P672" i="7"/>
  <c r="L680" i="7"/>
  <c r="M680" i="7" s="1"/>
  <c r="P680" i="7"/>
  <c r="L688" i="7"/>
  <c r="M688" i="7" s="1"/>
  <c r="P688" i="7"/>
  <c r="L696" i="7"/>
  <c r="M696" i="7" s="1"/>
  <c r="P696" i="7"/>
  <c r="L704" i="7"/>
  <c r="M704" i="7" s="1"/>
  <c r="P704" i="7"/>
  <c r="L712" i="7"/>
  <c r="M712" i="7" s="1"/>
  <c r="P712" i="7"/>
  <c r="L720" i="7"/>
  <c r="M720" i="7" s="1"/>
  <c r="P720" i="7"/>
  <c r="L728" i="7"/>
  <c r="M728" i="7" s="1"/>
  <c r="P728" i="7"/>
  <c r="P736" i="7"/>
  <c r="L744" i="7"/>
  <c r="M744" i="7" s="1"/>
  <c r="P744" i="7"/>
  <c r="L752" i="7"/>
  <c r="M752" i="7" s="1"/>
  <c r="P752" i="7"/>
  <c r="L760" i="7"/>
  <c r="M760" i="7" s="1"/>
  <c r="P760" i="7"/>
  <c r="L766" i="7"/>
  <c r="M766" i="7" s="1"/>
  <c r="L774" i="7"/>
  <c r="M774" i="7" s="1"/>
  <c r="L782" i="7"/>
  <c r="M782" i="7" s="1"/>
  <c r="L790" i="7"/>
  <c r="M790" i="7" s="1"/>
  <c r="M732" i="7"/>
  <c r="M740" i="7"/>
  <c r="M748" i="7"/>
  <c r="L674" i="7"/>
  <c r="M674" i="7" s="1"/>
  <c r="L682" i="7"/>
  <c r="M682" i="7" s="1"/>
  <c r="L690" i="7"/>
  <c r="M690" i="7" s="1"/>
  <c r="L698" i="7"/>
  <c r="M698" i="7" s="1"/>
  <c r="L706" i="7"/>
  <c r="M706" i="7" s="1"/>
  <c r="L714" i="7"/>
  <c r="M714" i="7" s="1"/>
  <c r="L722" i="7"/>
  <c r="M722" i="7" s="1"/>
  <c r="L730" i="7"/>
  <c r="M730" i="7" s="1"/>
  <c r="L738" i="7"/>
  <c r="M738" i="7" s="1"/>
  <c r="L746" i="7"/>
  <c r="M746" i="7" s="1"/>
  <c r="L754" i="7"/>
  <c r="M754" i="7" s="1"/>
  <c r="L762" i="7"/>
  <c r="L770" i="7"/>
  <c r="M770" i="7" s="1"/>
  <c r="L798" i="7"/>
  <c r="M798" i="7" s="1"/>
  <c r="L806" i="7"/>
  <c r="M806" i="7" s="1"/>
  <c r="L814" i="7"/>
  <c r="M814" i="7" s="1"/>
  <c r="L822" i="7"/>
  <c r="M822" i="7" s="1"/>
  <c r="L800" i="7"/>
  <c r="M800" i="7" s="1"/>
  <c r="L808" i="7"/>
  <c r="M808" i="7" s="1"/>
  <c r="L816" i="7"/>
  <c r="M816" i="7" s="1"/>
  <c r="L796" i="7"/>
  <c r="M796" i="7" s="1"/>
  <c r="L824" i="7"/>
  <c r="L826" i="7"/>
  <c r="M826" i="7" s="1"/>
  <c r="G19" i="4" l="1"/>
  <c r="G18" i="4"/>
  <c r="D20" i="4"/>
  <c r="C20" i="4"/>
  <c r="B20" i="4"/>
  <c r="G20" i="4" s="1"/>
  <c r="G13" i="4"/>
  <c r="G12" i="4"/>
  <c r="G11" i="4"/>
  <c r="E14" i="4"/>
  <c r="D14" i="4"/>
  <c r="C14" i="4"/>
  <c r="B14" i="4"/>
  <c r="G7" i="4"/>
  <c r="G6" i="4"/>
  <c r="E8" i="4"/>
  <c r="D8" i="4"/>
  <c r="C8" i="4"/>
  <c r="B8" i="4"/>
  <c r="G8" i="1"/>
  <c r="G7" i="1"/>
  <c r="G6" i="1"/>
  <c r="E9" i="1"/>
  <c r="D9" i="1"/>
  <c r="C9" i="1"/>
  <c r="B9" i="1"/>
  <c r="G15" i="1"/>
  <c r="G14" i="1"/>
  <c r="G13" i="1"/>
  <c r="G12" i="1"/>
  <c r="G16" i="1" s="1"/>
  <c r="E16" i="1"/>
  <c r="D16" i="1"/>
  <c r="C16" i="1"/>
  <c r="B16" i="1"/>
  <c r="G21" i="1"/>
  <c r="G20" i="1"/>
  <c r="C22" i="1"/>
  <c r="D22" i="1"/>
  <c r="E22" i="1"/>
  <c r="B22" i="1"/>
  <c r="G14" i="4" l="1"/>
  <c r="G22" i="1"/>
  <c r="F2" i="4"/>
  <c r="B25" i="4" l="1"/>
  <c r="B27" i="1"/>
  <c r="G5" i="4" l="1"/>
  <c r="G8" i="4" s="1"/>
  <c r="F8" i="4"/>
  <c r="G5" i="1"/>
  <c r="G9" i="1" s="1"/>
  <c r="F9" i="1"/>
  <c r="F3" i="4"/>
  <c r="A2" i="4" l="1"/>
  <c r="E3" i="4"/>
  <c r="D3" i="4"/>
  <c r="C3" i="4"/>
  <c r="B3" i="4"/>
  <c r="D17" i="4"/>
  <c r="C17" i="4"/>
  <c r="B17" i="4"/>
  <c r="A13" i="4"/>
  <c r="A12" i="4"/>
  <c r="A11" i="4"/>
  <c r="A15" i="1"/>
  <c r="A14" i="1"/>
  <c r="A13" i="1"/>
  <c r="A12" i="1"/>
  <c r="E18" i="1"/>
  <c r="D18" i="1"/>
  <c r="C18" i="1"/>
  <c r="B18" i="1"/>
  <c r="B24" i="4" l="1"/>
  <c r="B26" i="1" l="1"/>
  <c r="B26" i="4" l="1"/>
  <c r="B28"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29BBED1-A218-421B-A0E8-194A89A656A2}" name="rsl710pr_2020" type="6" refreshedVersion="6" deleted="1" background="1" saveData="1">
    <textPr codePage="437" sourceFile="H:\FTPCache\rsl710pr_2020.txt" delimited="0">
      <textFields count="18">
        <textField type="text"/>
        <textField position="5"/>
        <textField position="16"/>
        <textField position="27"/>
        <textField position="38"/>
        <textField position="49"/>
        <textField position="60"/>
        <textField position="71"/>
        <textField position="82"/>
        <textField position="93"/>
        <textField position="104"/>
        <textField position="115"/>
        <textField position="126"/>
        <textField position="137"/>
        <textField position="148"/>
        <textField position="159"/>
        <textField position="170"/>
        <textField position="181"/>
      </textFields>
    </textPr>
  </connection>
  <connection id="2" xr16:uid="{634FE01F-8248-449B-9060-300F0C95EF9F}" name="rsl710pr_20201" type="6" refreshedVersion="6" deleted="1" background="1" saveData="1">
    <textPr codePage="437" sourceFile="H:\FTPCache\rsl710pr_2020.txt" delimited="0">
      <textFields count="18">
        <textField type="text"/>
        <textField position="5"/>
        <textField position="16"/>
        <textField position="27"/>
        <textField position="38"/>
        <textField position="49"/>
        <textField position="60"/>
        <textField position="71"/>
        <textField position="82"/>
        <textField position="93"/>
        <textField position="104"/>
        <textField position="115"/>
        <textField position="126"/>
        <textField position="137"/>
        <textField position="148"/>
        <textField position="159"/>
        <textField position="170"/>
        <textField position="181"/>
      </textFields>
    </textPr>
  </connection>
</connections>
</file>

<file path=xl/sharedStrings.xml><?xml version="1.0" encoding="utf-8"?>
<sst xmlns="http://schemas.openxmlformats.org/spreadsheetml/2006/main" count="148" uniqueCount="124">
  <si>
    <t>40000 Total 04/05 Rpts</t>
  </si>
  <si>
    <t>43000 Total 04/05 Rpts</t>
  </si>
  <si>
    <t>41000 Total 04/05 Rpts</t>
  </si>
  <si>
    <t>42500 Total 04/05 Rpts</t>
  </si>
  <si>
    <t>Supplemental Contribution Report (Form 1227)</t>
  </si>
  <si>
    <t>Supplemental Service Report (Form 1224)</t>
  </si>
  <si>
    <t>PORS Total Per Employer</t>
  </si>
  <si>
    <t>Quarterly</t>
  </si>
  <si>
    <t>Report Totals</t>
  </si>
  <si>
    <t>Supplemental Report Totals</t>
  </si>
  <si>
    <t>SCRS Total (including ORP) Per Employer</t>
  </si>
  <si>
    <t>Supplemental Reports (Forms 1224 and 1227)</t>
  </si>
  <si>
    <t>Quarterly Report (Form 1246)*</t>
  </si>
  <si>
    <t>Adjustment Totals</t>
  </si>
  <si>
    <t>Adjustments to Quarterly Report (spreadsheet prepared/provided by PEBA)</t>
  </si>
  <si>
    <r>
      <rPr>
        <b/>
        <sz val="11"/>
        <color theme="1"/>
        <rFont val="Calibri"/>
        <family val="2"/>
        <scheme val="minor"/>
      </rPr>
      <t>*</t>
    </r>
    <r>
      <rPr>
        <sz val="11"/>
        <color theme="1"/>
        <rFont val="Calibri"/>
        <family val="2"/>
        <scheme val="minor"/>
      </rPr>
      <t xml:space="preserve"> Adjusted by any Form 1223's remitted (Adjustments to Quarterly Payroll Report)</t>
    </r>
  </si>
  <si>
    <t>South Carolina Retirement System</t>
  </si>
  <si>
    <t xml:space="preserve">Portion of ORP Employer contribution remitted to PEBA </t>
  </si>
  <si>
    <t>Accidental death benefit contributions (PORS members only)</t>
  </si>
  <si>
    <t>Employer contributions (SCRS and PORS members)</t>
  </si>
  <si>
    <t>Incidental death benefit contributions (SCRS, ORP, and PORS members)</t>
  </si>
  <si>
    <t>Employer contributions consist of (from quarterly report - Form 1246):</t>
  </si>
  <si>
    <r>
      <t xml:space="preserve">Retiree Insurance Surcharge is </t>
    </r>
    <r>
      <rPr>
        <b/>
        <sz val="11"/>
        <color theme="1"/>
        <rFont val="Calibri"/>
        <family val="2"/>
        <scheme val="minor"/>
      </rPr>
      <t>NOT</t>
    </r>
    <r>
      <rPr>
        <sz val="11"/>
        <color theme="1"/>
        <rFont val="Calibri"/>
        <family val="2"/>
        <scheme val="minor"/>
      </rPr>
      <t xml:space="preserve"> included.</t>
    </r>
  </si>
  <si>
    <t>a</t>
  </si>
  <si>
    <t>b</t>
  </si>
  <si>
    <t>c</t>
  </si>
  <si>
    <t>d</t>
  </si>
  <si>
    <r>
      <t xml:space="preserve">Member (employee) contributions are </t>
    </r>
    <r>
      <rPr>
        <b/>
        <sz val="11"/>
        <color theme="1"/>
        <rFont val="Calibri"/>
        <family val="2"/>
        <scheme val="minor"/>
      </rPr>
      <t>NOT</t>
    </r>
    <r>
      <rPr>
        <sz val="11"/>
        <color theme="1"/>
        <rFont val="Calibri"/>
        <family val="2"/>
        <scheme val="minor"/>
      </rPr>
      <t xml:space="preserve"> included.</t>
    </r>
  </si>
  <si>
    <t>Employer contributions remitted via a Supplemental Service Report (Form 1224) or Supplemental Contribution Report (Form 1227) are included.</t>
  </si>
  <si>
    <t>n/a</t>
  </si>
  <si>
    <t>Adjustments submitted via Form 1223 (Adjustments to Quarterly Payroll Report) should be taken into consideration.</t>
  </si>
  <si>
    <t>UPDATE GREEN SHADED CELLS ONLY. THE REST WILL FILL IN BASED ON FORMULAS.</t>
  </si>
  <si>
    <t>Police Officers Retirement System</t>
  </si>
  <si>
    <t>Employer Incidental Death Benefit Contribution (@0.15%) - SCRS</t>
  </si>
  <si>
    <t>Employer Incidental Death Benefit Contribution (@0.15%) - ORP</t>
  </si>
  <si>
    <t>Employer Incidental Death Benefit Contribution (@0.20%)</t>
  </si>
  <si>
    <t>Employer Accidental Death Benefit Contribution (@0.20%)</t>
  </si>
  <si>
    <t xml:space="preserve">In reconciling employer contributions per the employer's books to the Schedule of Employer and Nonemployer Allocations, the following should be taken into consideration - </t>
  </si>
  <si>
    <t>SCRS Employer Contribution per Schedule of Employer and Nonemployer Allocations</t>
  </si>
  <si>
    <t>PORS Employer Contribution per Schedule of Employer and Nonemployer Allocations</t>
  </si>
  <si>
    <t>Employer Regular Contribution (@15.41%) - SCRS</t>
  </si>
  <si>
    <t>Employer Regular Contribution (@10.41%) - ORP</t>
  </si>
  <si>
    <t>Employer Regular Contribution (@17.84%)</t>
  </si>
  <si>
    <t>SCRS Active EMPEE 4000</t>
  </si>
  <si>
    <t>SCRS Active EMPER 41000</t>
  </si>
  <si>
    <t>SCRS Active IDB 43000</t>
  </si>
  <si>
    <t xml:space="preserve">SCRS Retiree EMPEE 40001 </t>
  </si>
  <si>
    <t>SCRS Retiree EMPER 41001</t>
  </si>
  <si>
    <t>SCRS Retiree IDB 43001</t>
  </si>
  <si>
    <t>ORP EMPER 42500</t>
  </si>
  <si>
    <t>ORP IDB 43500</t>
  </si>
  <si>
    <t>2020 Total</t>
  </si>
  <si>
    <t>% Difference</t>
  </si>
  <si>
    <t>TOWN OF PARKSVILLE - LA credit not taken</t>
  </si>
  <si>
    <t>SOUTH CAROLINA CALVERT ACADEMY - LA credit not taken</t>
  </si>
  <si>
    <t>D P COOPER CHARTER SCHOOL - LA credit not taken</t>
  </si>
  <si>
    <t>Now 838.12 ORANGEBURG COUNTY SCHOOL DISTRICT starting 7/1/2019.</t>
  </si>
  <si>
    <t>PORS Active EMPEE 40000</t>
  </si>
  <si>
    <t>PORS Active EMPER 41000</t>
  </si>
  <si>
    <t>PORS Active IDB 43000</t>
  </si>
  <si>
    <t>PORS Active ADP 44000</t>
  </si>
  <si>
    <t>PORS Retiree EMPEE 40001</t>
  </si>
  <si>
    <t>PORS Retiree EMPER 41001</t>
  </si>
  <si>
    <t>PORS Retiree IDB 43001</t>
  </si>
  <si>
    <t>PORS Retiree ADP 44001</t>
  </si>
  <si>
    <t>LA credit not taken - NORTHEASTERN TECHNICAL COLLEGE</t>
  </si>
  <si>
    <t>LA credit not taken - COMMISSION ON INDIGENT DEFENSE-PERSONNEL</t>
  </si>
  <si>
    <t>LA credit not taken - SC PUBLIC RAILWAYS COMMISSION</t>
  </si>
  <si>
    <t>LA credit not taken - OFFICE OF THE INSPECTOR GENERAL</t>
  </si>
  <si>
    <t>LA credit not taken - TOWN OF OLAR</t>
  </si>
  <si>
    <t>LA credit not taken - CHEROKEE CO DISABILITIES &amp; SPEC NEEDS BD</t>
  </si>
  <si>
    <t>LA credit not taken - TOWN OF MCBEE</t>
  </si>
  <si>
    <t>LA credit not taken - DARLINGTON CO DISAB &amp; SPECIAL NEEDS BD</t>
  </si>
  <si>
    <t>LA credit not taken - TOWN OF RIDGEWAY</t>
  </si>
  <si>
    <t>LA credit not taken - KERSHAW CO BD DOF DIS &amp; SPECIAL NEEDS</t>
  </si>
  <si>
    <t>LA credit not taken - NEWBERRY CO DISABILITIES &amp; SP ND BD</t>
  </si>
  <si>
    <t>LA credit not taken - WILLIAMSBURG COUNTY LIBRARY</t>
  </si>
  <si>
    <t>LA credit not taken - YORK COUNTY COUNCIL ON AGING</t>
  </si>
  <si>
    <t>LA credit not taken - Fairfield County Education</t>
  </si>
  <si>
    <t>LA credit not taken - HAMPTON COUNTY SCHOOL DISTRICT 2</t>
  </si>
  <si>
    <t>Employer Code</t>
  </si>
  <si>
    <t>FY21 SCRS Rates</t>
  </si>
  <si>
    <t>FY21 PORS Rates</t>
  </si>
  <si>
    <t xml:space="preserve">Adjustments made by PEBA during the quarterly reconciliation process are included. These could have a positive or negative effect on the total and generally result in an invoice being generated to the employer for excess or deficient contributions. PEBA provides the invoice along with a reconciliation spreadsheet as backup for the invoice to the employer after the quarterly reconciliation process is complete. These adjustments are included when the invoices are issued by PEBA not when they are subsequently used/ applied on a quarterly report. </t>
  </si>
  <si>
    <t xml:space="preserve">Revenue related to quarters that are not able to be posted by mid-August, the time PEBA has to close their books, is not recorded until the following fiscal year. Possible reasons a quarter cannot be posted include PEBA not receiving the payment/form or discrepancies between the detail report and the quarterly contribution report summary. </t>
  </si>
  <si>
    <t>The Employer Contribution per Schedule of Employer and Nonemployer Allocations does not include the Nonemployer Contribution. This field will automatically populate based on the employer code entered.</t>
  </si>
  <si>
    <t>The General Assembly appropriated nonemployer funds (LA Credits) should be subtracted from the employer contributions listed on the Quarterly Report. PEBA issued credit invoices to participating SCRS and PORS employers based on their proportionate share of the appropriated funds. Participating employers then applied the Allocated Nonemployer Contribution towards contributions otherwise due to the Systems for the fiscal year. This field will automatically populate based on the employer code entered.</t>
  </si>
  <si>
    <t>Employer Contributions for Fiscal Year Ended June 30, 2021</t>
  </si>
  <si>
    <t>September 2020 Quarter</t>
  </si>
  <si>
    <t>December 2020 Quarter</t>
  </si>
  <si>
    <t>March 2021 Quarter</t>
  </si>
  <si>
    <t>June 2021 Quarter</t>
  </si>
  <si>
    <t>FY 2021 LA Credit</t>
  </si>
  <si>
    <t>FY 2021 Employer</t>
  </si>
  <si>
    <t>2021 Total</t>
  </si>
  <si>
    <t>Difference 2021-2020 total</t>
  </si>
  <si>
    <t>FY21 LA Credit</t>
  </si>
  <si>
    <t>PARTNERSHIP FOR A GREATER GREENWOOD - dissolution</t>
  </si>
  <si>
    <t>DORCHESTER CO BD OF DIS &amp; - June 2019 was in FY20</t>
  </si>
  <si>
    <t>GREENVILLE COUNTY COUNCIL - in FY21 closed without June qtr</t>
  </si>
  <si>
    <t>ALLENDALE COUNTY SCHOOL D  - June 2019 was in FY20</t>
  </si>
  <si>
    <t>JOHN DE LA HOWE SCHOOL - more employees (June 2020 had 26 SCRS employees, next quarter Sept of FY 2021 had 48 SCRS employees</t>
  </si>
  <si>
    <t>DEPARTMENT OF VETERAN'S AFFAIRS - new in 2020</t>
  </si>
  <si>
    <t>ALLENDALE COUNTY COUNCIL  - was delinquent, catching up in 21</t>
  </si>
  <si>
    <t>CHARLESTON CO HUMAN SER COMM - growth mid-year 2020</t>
  </si>
  <si>
    <t>MIDLAND VALLEY PREPARATORY SCHOOL - more employees (June 2020 had 48 SCRS employees, next quarter Sept of FY 2021 had 81 SCRS employees</t>
  </si>
  <si>
    <t>CLARENDON COUNTY SCHOOL D - was delinquent, catching up in 21</t>
  </si>
  <si>
    <t>PATIENTS COMPENSATION FUND - SCEIS employer - Agency dissolved, no employees or contributions</t>
  </si>
  <si>
    <t>LEGACY EARLY COLLEGE Closed only made contributions in July Due to pay lag, some employee received pay for work in June so they reported the lagged wages and contributions for the month of July. TN determined they are not entitled to the LA credit for FY2021.</t>
  </si>
  <si>
    <t>CHARLESTON AREA TRAN AUTH, inactive</t>
  </si>
  <si>
    <t>GREENWOOD SOIL &amp; WATER CONSERVATON, reporting zeros</t>
  </si>
  <si>
    <t>S C STATE EMPLOYEES ASSO - Delinquent</t>
  </si>
  <si>
    <t>HILLTOP FIRE DISTRICT, all PORS now</t>
  </si>
  <si>
    <t>TYGER RIVER FD, all PORS now</t>
  </si>
  <si>
    <t>Total is net amount Town of Olar is eligible for the full FY21 credit when June was reconciled</t>
  </si>
  <si>
    <t>SC DEPT OF DISABILITIES &amp; SPECIAL NEEDS - No PORS Contributions need to get these funds back</t>
  </si>
  <si>
    <t>LA credit not taken - AIKEN COUNTY COMM ON ALCOHOL&amp;DRUG ABUSE</t>
  </si>
  <si>
    <t>LA credit not taken - TOWN OF TURBEVILLE</t>
  </si>
  <si>
    <t>LA credit not taken - BAMBERG SCHOOL DIST 1</t>
  </si>
  <si>
    <t>Total is net amount BEAUFORT CO SCHOOL DIST is eligible for the full FY21 credit when June was reconciled</t>
  </si>
  <si>
    <t>LA credit not taken - FLORENCE COUNTY SCHOOL DISTRICT NO 5</t>
  </si>
  <si>
    <t xml:space="preserve">SUMTER SCHOOL DISTRICT - LA credit $1,359.71 For fiscal year 2020-2021 you have remitted employer contributions in the Police Officers Retirement System in total of $607.45. This credit has been processed in the form of a paper check. We determined that you were not eligible for the remaining $752.26 because a participating employer cannot receive a credit that exceeds the employer contributions due from the employer for fiscal year 2020-2021.  </t>
  </si>
  <si>
    <t>Total is net amount UNION COUNTY DEPT OF EDUC is eligible for the full FY21 credit when June was reconciled</t>
  </si>
  <si>
    <t>LA credit not taken - FORT MILL PUBLIC SCHOOLS DIST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</si>
</sst>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u val="singleAccounting"/>
      <sz val="11"/>
      <color theme="1"/>
      <name val="Calibri"/>
      <family val="2"/>
      <scheme val="minor"/>
    </font>
    <font>
      <b/>
      <sz val="11"/>
      <color theme="3" tint="-0.249977111117893"/>
      <name val="Calibri"/>
      <family val="2"/>
      <scheme val="minor"/>
    </font>
    <font>
      <b/>
      <i/>
      <sz val="11"/>
      <color theme="3" tint="-0.249977111117893"/>
      <name val="Calibri"/>
      <family val="2"/>
      <scheme val="minor"/>
    </font>
    <font>
      <sz val="11"/>
      <color theme="3" tint="-0.249977111117893"/>
      <name val="Calibri"/>
      <family val="2"/>
      <scheme val="minor"/>
    </font>
    <font>
      <b/>
      <sz val="11"/>
      <color rgb="FF1260A7"/>
      <name val="Calibri"/>
      <family val="2"/>
      <scheme val="minor"/>
    </font>
    <font>
      <b/>
      <u/>
      <sz val="11"/>
      <color rgb="FF1260A7"/>
      <name val="Calibri"/>
      <family val="2"/>
      <scheme val="minor"/>
    </font>
    <font>
      <b/>
      <u val="singleAccounting"/>
      <sz val="11"/>
      <color rgb="FF1260A7"/>
      <name val="Calibri"/>
      <family val="2"/>
      <scheme val="minor"/>
    </font>
    <font>
      <b/>
      <u/>
      <sz val="12"/>
      <color rgb="FFA50000"/>
      <name val="Calibri"/>
      <family val="2"/>
      <scheme val="minor"/>
    </font>
    <font>
      <sz val="11"/>
      <color rgb="FFFF0000"/>
      <name val="Calibri"/>
      <family val="2"/>
      <scheme val="minor"/>
    </font>
    <font>
      <b/>
      <sz val="11"/>
      <color rgb="FFFF0000"/>
      <name val="Calibri"/>
      <family val="2"/>
      <scheme val="minor"/>
    </font>
    <font>
      <b/>
      <i/>
      <sz val="11"/>
      <color theme="1"/>
      <name val="Calibri"/>
      <family val="2"/>
      <scheme val="minor"/>
    </font>
    <font>
      <b/>
      <sz val="14"/>
      <color theme="1"/>
      <name val="Calibri"/>
      <family val="2"/>
      <scheme val="minor"/>
    </font>
    <font>
      <b/>
      <i/>
      <sz val="11"/>
      <color rgb="FF1260A7"/>
      <name val="Calibri"/>
      <family val="2"/>
      <scheme val="minor"/>
    </font>
  </fonts>
  <fills count="5">
    <fill>
      <patternFill patternType="none"/>
    </fill>
    <fill>
      <patternFill patternType="gray125"/>
    </fill>
    <fill>
      <patternFill patternType="solid">
        <fgColor rgb="FFA0B810"/>
        <bgColor indexed="64"/>
      </patternFill>
    </fill>
    <fill>
      <patternFill patternType="solid">
        <fgColor rgb="FF92D050"/>
        <bgColor indexed="64"/>
      </patternFill>
    </fill>
    <fill>
      <patternFill patternType="solid">
        <fgColor rgb="FFFFFF00"/>
        <bgColor indexed="64"/>
      </patternFill>
    </fill>
  </fills>
  <borders count="8">
    <border>
      <left/>
      <right/>
      <top/>
      <bottom/>
      <diagonal/>
    </border>
    <border>
      <left/>
      <right/>
      <top style="thin">
        <color indexed="64"/>
      </top>
      <bottom/>
      <diagonal/>
    </border>
    <border>
      <left/>
      <right/>
      <top/>
      <bottom style="thin">
        <color indexed="64"/>
      </bottom>
      <diagonal/>
    </border>
    <border>
      <left/>
      <right/>
      <top/>
      <bottom style="thin">
        <color rgb="FF1260A7"/>
      </bottom>
      <diagonal/>
    </border>
    <border>
      <left/>
      <right/>
      <top style="thin">
        <color rgb="FF1260A7"/>
      </top>
      <bottom/>
      <diagonal/>
    </border>
    <border>
      <left/>
      <right/>
      <top style="thin">
        <color rgb="FF1260A7"/>
      </top>
      <bottom style="thin">
        <color rgb="FF1260A7"/>
      </bottom>
      <diagonal/>
    </border>
    <border>
      <left/>
      <right/>
      <top style="thin">
        <color rgb="FF1260A7"/>
      </top>
      <bottom style="double">
        <color rgb="FF1260A7"/>
      </bottom>
      <diagonal/>
    </border>
    <border>
      <left/>
      <right/>
      <top style="thin">
        <color theme="4" tint="0.39997558519241921"/>
      </top>
      <bottom style="thin">
        <color theme="4" tint="0.3999755851924192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21">
    <xf numFmtId="0" fontId="0" fillId="0" borderId="0" xfId="0"/>
    <xf numFmtId="0" fontId="2" fillId="0" borderId="0" xfId="0" applyFont="1"/>
    <xf numFmtId="43" fontId="0" fillId="0" borderId="0" xfId="1" applyFont="1"/>
    <xf numFmtId="43" fontId="0" fillId="0" borderId="0" xfId="0" applyNumberFormat="1"/>
    <xf numFmtId="7" fontId="2" fillId="0" borderId="0" xfId="1" applyNumberFormat="1" applyFont="1" applyBorder="1" applyAlignment="1">
      <alignment vertical="center"/>
    </xf>
    <xf numFmtId="44" fontId="0" fillId="0" borderId="0" xfId="2" applyFont="1" applyBorder="1"/>
    <xf numFmtId="43" fontId="0" fillId="0" borderId="0" xfId="1" applyFont="1" applyAlignment="1">
      <alignment horizontal="center" wrapText="1"/>
    </xf>
    <xf numFmtId="44" fontId="5" fillId="0" borderId="0" xfId="2" applyFont="1" applyBorder="1" applyAlignment="1">
      <alignment vertical="center"/>
    </xf>
    <xf numFmtId="7" fontId="3" fillId="0" borderId="0" xfId="1" applyNumberFormat="1" applyFont="1" applyBorder="1" applyAlignment="1">
      <alignment horizontal="center" vertical="center"/>
    </xf>
    <xf numFmtId="44" fontId="2" fillId="0" borderId="0" xfId="1" applyNumberFormat="1" applyFont="1" applyFill="1" applyAlignment="1">
      <alignment horizontal="center"/>
    </xf>
    <xf numFmtId="44" fontId="0" fillId="0" borderId="0" xfId="0" applyNumberFormat="1"/>
    <xf numFmtId="44" fontId="5" fillId="0" borderId="0" xfId="2" applyFont="1" applyBorder="1"/>
    <xf numFmtId="44" fontId="5" fillId="0" borderId="1" xfId="2" applyFont="1" applyBorder="1"/>
    <xf numFmtId="43" fontId="0" fillId="0" borderId="0" xfId="1" applyFont="1" applyProtection="1">
      <protection locked="0"/>
    </xf>
    <xf numFmtId="0" fontId="0" fillId="0" borderId="0" xfId="0" applyProtection="1">
      <protection locked="0"/>
    </xf>
    <xf numFmtId="43" fontId="0" fillId="0" borderId="0" xfId="0" applyNumberFormat="1" applyProtection="1">
      <protection locked="0"/>
    </xf>
    <xf numFmtId="44" fontId="5" fillId="0" borderId="0" xfId="2" applyFont="1" applyBorder="1" applyProtection="1">
      <protection locked="0"/>
    </xf>
    <xf numFmtId="43" fontId="4" fillId="0" borderId="0" xfId="1" applyFont="1" applyAlignment="1" applyProtection="1">
      <alignment horizontal="center"/>
      <protection locked="0"/>
    </xf>
    <xf numFmtId="44" fontId="0" fillId="0" borderId="0" xfId="2" applyFont="1" applyBorder="1" applyProtection="1">
      <protection locked="0"/>
    </xf>
    <xf numFmtId="44" fontId="4" fillId="0" borderId="0" xfId="2" applyFont="1" applyBorder="1" applyAlignment="1" applyProtection="1">
      <alignment horizontal="center"/>
      <protection locked="0"/>
    </xf>
    <xf numFmtId="43" fontId="0" fillId="0" borderId="0" xfId="1" applyFont="1" applyAlignment="1" applyProtection="1">
      <alignment horizontal="center" wrapText="1"/>
      <protection locked="0"/>
    </xf>
    <xf numFmtId="44" fontId="2" fillId="0" borderId="0" xfId="1" applyNumberFormat="1" applyFont="1" applyFill="1" applyAlignment="1" applyProtection="1">
      <protection locked="0"/>
    </xf>
    <xf numFmtId="44" fontId="7" fillId="0" borderId="0" xfId="2" applyFont="1" applyFill="1" applyProtection="1">
      <protection locked="0"/>
    </xf>
    <xf numFmtId="0" fontId="2" fillId="0" borderId="0" xfId="0" applyFont="1" applyProtection="1"/>
    <xf numFmtId="0" fontId="0" fillId="0" borderId="0" xfId="0" applyProtection="1"/>
    <xf numFmtId="43" fontId="0" fillId="0" borderId="0" xfId="1" applyFont="1" applyProtection="1"/>
    <xf numFmtId="43" fontId="1" fillId="0" borderId="0" xfId="1" applyFont="1" applyAlignment="1" applyProtection="1">
      <alignment horizontal="center"/>
    </xf>
    <xf numFmtId="44" fontId="5" fillId="0" borderId="1" xfId="2" applyFont="1" applyBorder="1" applyProtection="1"/>
    <xf numFmtId="43" fontId="1" fillId="0" borderId="0" xfId="1" applyFont="1" applyBorder="1" applyAlignment="1" applyProtection="1">
      <alignment vertical="center"/>
    </xf>
    <xf numFmtId="44" fontId="5" fillId="0" borderId="1" xfId="2" applyFont="1" applyFill="1" applyBorder="1" applyProtection="1"/>
    <xf numFmtId="43" fontId="0" fillId="0" borderId="0" xfId="1" applyFont="1" applyFill="1" applyProtection="1">
      <protection locked="0"/>
    </xf>
    <xf numFmtId="44" fontId="5" fillId="0" borderId="0" xfId="2" applyFont="1" applyFill="1" applyBorder="1" applyProtection="1">
      <protection locked="0"/>
    </xf>
    <xf numFmtId="43" fontId="0" fillId="0" borderId="0" xfId="1" applyFont="1" applyFill="1"/>
    <xf numFmtId="44" fontId="5" fillId="0" borderId="0" xfId="2" applyFont="1" applyFill="1" applyBorder="1"/>
    <xf numFmtId="43" fontId="0" fillId="2" borderId="0" xfId="1" applyFont="1" applyFill="1" applyProtection="1">
      <protection locked="0"/>
    </xf>
    <xf numFmtId="43" fontId="5" fillId="2" borderId="0" xfId="1" applyFont="1" applyFill="1" applyBorder="1" applyProtection="1">
      <protection locked="0"/>
    </xf>
    <xf numFmtId="43" fontId="1" fillId="2" borderId="0" xfId="1" applyFont="1" applyFill="1" applyAlignment="1" applyProtection="1">
      <alignment horizontal="center"/>
      <protection locked="0"/>
    </xf>
    <xf numFmtId="43" fontId="1" fillId="2" borderId="0" xfId="1" applyFont="1" applyFill="1" applyBorder="1" applyAlignment="1" applyProtection="1">
      <alignment horizontal="center"/>
      <protection locked="0"/>
    </xf>
    <xf numFmtId="43" fontId="1" fillId="2" borderId="0" xfId="1" applyFont="1" applyFill="1" applyProtection="1">
      <protection locked="0"/>
    </xf>
    <xf numFmtId="44" fontId="5" fillId="2" borderId="0" xfId="2" applyFont="1" applyFill="1" applyBorder="1" applyProtection="1">
      <protection locked="0"/>
    </xf>
    <xf numFmtId="43" fontId="7" fillId="2" borderId="0" xfId="1" applyFont="1" applyFill="1" applyProtection="1">
      <protection locked="0"/>
    </xf>
    <xf numFmtId="0" fontId="8" fillId="0" borderId="0" xfId="0" applyFont="1"/>
    <xf numFmtId="43" fontId="9" fillId="0" borderId="0" xfId="1" applyFont="1" applyAlignment="1" applyProtection="1">
      <alignment horizontal="center"/>
    </xf>
    <xf numFmtId="43" fontId="9" fillId="0" borderId="0" xfId="1" applyFont="1" applyFill="1" applyAlignment="1" applyProtection="1">
      <alignment horizontal="center"/>
    </xf>
    <xf numFmtId="43" fontId="8" fillId="0" borderId="0" xfId="1" applyFont="1" applyAlignment="1">
      <alignment horizontal="center"/>
    </xf>
    <xf numFmtId="43" fontId="9" fillId="0" borderId="0" xfId="1" applyFont="1" applyAlignment="1">
      <alignment horizontal="center"/>
    </xf>
    <xf numFmtId="0" fontId="8" fillId="0" borderId="0" xfId="0" applyFont="1" applyAlignment="1">
      <alignment horizontal="right" vertical="center"/>
    </xf>
    <xf numFmtId="0" fontId="8" fillId="0" borderId="0" xfId="0" applyFont="1" applyAlignment="1" applyProtection="1">
      <alignment horizontal="right" vertical="center"/>
    </xf>
    <xf numFmtId="0" fontId="9" fillId="0" borderId="0" xfId="0" applyFont="1" applyAlignment="1">
      <alignment horizontal="center" wrapText="1"/>
    </xf>
    <xf numFmtId="43" fontId="10" fillId="0" borderId="0" xfId="1" applyFont="1" applyAlignment="1">
      <alignment horizontal="center"/>
    </xf>
    <xf numFmtId="0" fontId="8" fillId="0" borderId="0" xfId="0" applyFont="1" applyProtection="1"/>
    <xf numFmtId="43" fontId="8" fillId="0" borderId="0" xfId="1" applyFont="1" applyAlignment="1" applyProtection="1">
      <alignment horizontal="center"/>
    </xf>
    <xf numFmtId="43" fontId="10" fillId="0" borderId="0" xfId="1" applyFont="1" applyAlignment="1" applyProtection="1">
      <alignment horizontal="center"/>
    </xf>
    <xf numFmtId="0" fontId="9" fillId="0" borderId="0" xfId="0" applyFont="1" applyAlignment="1" applyProtection="1">
      <alignment horizontal="center" wrapText="1"/>
    </xf>
    <xf numFmtId="0" fontId="8" fillId="0" borderId="3" xfId="0" applyFont="1" applyBorder="1" applyProtection="1"/>
    <xf numFmtId="0" fontId="8" fillId="0" borderId="3" xfId="0" applyFont="1" applyBorder="1" applyAlignment="1" applyProtection="1">
      <alignment wrapText="1"/>
    </xf>
    <xf numFmtId="44" fontId="5" fillId="0" borderId="4" xfId="2" applyFont="1" applyBorder="1" applyProtection="1"/>
    <xf numFmtId="44" fontId="5" fillId="0" borderId="4" xfId="2" applyFont="1" applyFill="1" applyBorder="1" applyProtection="1"/>
    <xf numFmtId="44" fontId="5" fillId="0" borderId="0" xfId="2" applyFont="1" applyBorder="1" applyProtection="1"/>
    <xf numFmtId="43" fontId="0" fillId="2" borderId="3" xfId="1" applyFont="1" applyFill="1" applyBorder="1" applyProtection="1">
      <protection locked="0"/>
    </xf>
    <xf numFmtId="44" fontId="5" fillId="0" borderId="0" xfId="2" applyFont="1" applyFill="1" applyBorder="1" applyProtection="1"/>
    <xf numFmtId="43" fontId="5" fillId="2" borderId="3" xfId="1" applyFont="1" applyFill="1" applyBorder="1" applyProtection="1">
      <protection locked="0"/>
    </xf>
    <xf numFmtId="43" fontId="0" fillId="0" borderId="3" xfId="1" applyFont="1" applyBorder="1" applyProtection="1"/>
    <xf numFmtId="44" fontId="5" fillId="0" borderId="5" xfId="2" applyFont="1" applyBorder="1" applyProtection="1"/>
    <xf numFmtId="44" fontId="5" fillId="0" borderId="4" xfId="2" applyFont="1" applyBorder="1" applyProtection="1">
      <protection locked="0"/>
    </xf>
    <xf numFmtId="44" fontId="5" fillId="0" borderId="6" xfId="2" applyFont="1" applyBorder="1" applyProtection="1"/>
    <xf numFmtId="0" fontId="8" fillId="0" borderId="3" xfId="0" applyFont="1" applyBorder="1"/>
    <xf numFmtId="0" fontId="8" fillId="0" borderId="3" xfId="0" applyFont="1" applyBorder="1" applyAlignment="1">
      <alignment wrapText="1"/>
    </xf>
    <xf numFmtId="0" fontId="8" fillId="0" borderId="3" xfId="0" applyFont="1" applyBorder="1" applyAlignment="1">
      <alignment horizontal="center" wrapText="1"/>
    </xf>
    <xf numFmtId="43" fontId="0" fillId="0" borderId="3" xfId="0" applyNumberFormat="1" applyBorder="1"/>
    <xf numFmtId="44" fontId="5" fillId="0" borderId="5" xfId="2" applyFont="1" applyBorder="1"/>
    <xf numFmtId="43" fontId="0" fillId="0" borderId="3" xfId="1" applyFont="1" applyBorder="1"/>
    <xf numFmtId="44" fontId="5" fillId="2" borderId="3" xfId="2" applyFont="1" applyFill="1" applyBorder="1" applyProtection="1">
      <protection locked="0"/>
    </xf>
    <xf numFmtId="44" fontId="5" fillId="0" borderId="6" xfId="2" applyFont="1" applyBorder="1"/>
    <xf numFmtId="0" fontId="2" fillId="0" borderId="0" xfId="0" applyFont="1" applyAlignment="1">
      <alignment horizontal="center" vertical="top"/>
    </xf>
    <xf numFmtId="0" fontId="0" fillId="0" borderId="0" xfId="0" applyAlignment="1">
      <alignment vertical="top"/>
    </xf>
    <xf numFmtId="0" fontId="0" fillId="0" borderId="0" xfId="0" applyFont="1" applyAlignment="1">
      <alignment vertical="top"/>
    </xf>
    <xf numFmtId="0" fontId="0" fillId="0" borderId="0" xfId="0" applyFont="1" applyAlignment="1">
      <alignment vertical="top" wrapText="1"/>
    </xf>
    <xf numFmtId="0" fontId="3" fillId="0" borderId="0" xfId="0" applyFont="1" applyAlignment="1">
      <alignment horizontal="center" vertical="top" wrapText="1"/>
    </xf>
    <xf numFmtId="0" fontId="2" fillId="0" borderId="0" xfId="0" applyFont="1" applyAlignment="1">
      <alignment horizontal="center" vertical="top" wrapText="1"/>
    </xf>
    <xf numFmtId="0" fontId="0" fillId="0" borderId="0" xfId="0" applyAlignment="1">
      <alignment vertical="top" wrapText="1"/>
    </xf>
    <xf numFmtId="10" fontId="0" fillId="0" borderId="0" xfId="0" applyNumberFormat="1" applyAlignment="1">
      <alignment horizontal="center" vertical="top" wrapText="1"/>
    </xf>
    <xf numFmtId="0" fontId="0" fillId="0" borderId="0" xfId="0" applyAlignment="1">
      <alignment horizontal="center" vertical="top" wrapText="1"/>
    </xf>
    <xf numFmtId="0" fontId="12" fillId="0" borderId="0" xfId="0" applyFont="1"/>
    <xf numFmtId="43" fontId="0" fillId="0" borderId="3" xfId="1" applyFont="1" applyFill="1" applyBorder="1" applyProtection="1">
      <protection locked="0"/>
    </xf>
    <xf numFmtId="43" fontId="5" fillId="0" borderId="0" xfId="1" applyFont="1" applyFill="1" applyBorder="1" applyProtection="1">
      <protection locked="0"/>
    </xf>
    <xf numFmtId="0" fontId="8" fillId="0" borderId="0" xfId="0" applyFont="1" applyFill="1" applyBorder="1" applyAlignment="1" applyProtection="1">
      <alignment horizontal="center" wrapText="1"/>
    </xf>
    <xf numFmtId="43" fontId="1" fillId="0" borderId="0" xfId="1" applyFont="1" applyFill="1" applyAlignment="1" applyProtection="1">
      <alignment horizontal="center"/>
      <protection locked="0"/>
    </xf>
    <xf numFmtId="43" fontId="0" fillId="0" borderId="0" xfId="0" applyNumberFormat="1" applyBorder="1"/>
    <xf numFmtId="0" fontId="13" fillId="0" borderId="0" xfId="0" applyFont="1" applyProtection="1">
      <protection locked="0"/>
    </xf>
    <xf numFmtId="0" fontId="2" fillId="0" borderId="0" xfId="0" applyFont="1" applyAlignment="1">
      <alignment horizontal="right" wrapText="1"/>
    </xf>
    <xf numFmtId="43" fontId="2" fillId="0" borderId="0" xfId="1" applyFont="1" applyAlignment="1">
      <alignment wrapText="1"/>
    </xf>
    <xf numFmtId="0" fontId="14" fillId="3" borderId="0" xfId="3" applyFont="1" applyFill="1" applyAlignment="1">
      <alignment horizontal="center"/>
    </xf>
    <xf numFmtId="0" fontId="14" fillId="0" borderId="0" xfId="3" applyFont="1" applyAlignment="1">
      <alignment horizontal="center"/>
    </xf>
    <xf numFmtId="4" fontId="2" fillId="0" borderId="0" xfId="3" applyNumberFormat="1" applyFont="1" applyAlignment="1">
      <alignment horizontal="center" wrapText="1"/>
    </xf>
    <xf numFmtId="0" fontId="2" fillId="3" borderId="0" xfId="3" applyFont="1" applyFill="1"/>
    <xf numFmtId="0" fontId="2" fillId="0" borderId="0" xfId="0" applyFont="1" applyAlignment="1">
      <alignment wrapText="1"/>
    </xf>
    <xf numFmtId="43" fontId="2" fillId="0" borderId="0" xfId="0" applyNumberFormat="1" applyFont="1" applyAlignment="1">
      <alignment wrapText="1"/>
    </xf>
    <xf numFmtId="0" fontId="0" fillId="0" borderId="0" xfId="0" applyAlignment="1">
      <alignment horizontal="right"/>
    </xf>
    <xf numFmtId="43" fontId="0" fillId="0" borderId="0" xfId="1" applyFont="1" applyAlignment="1">
      <alignment horizontal="right"/>
    </xf>
    <xf numFmtId="43" fontId="1" fillId="3" borderId="0" xfId="3" applyNumberFormat="1" applyFill="1"/>
    <xf numFmtId="10" fontId="0" fillId="3" borderId="0" xfId="4" applyNumberFormat="1" applyFont="1" applyFill="1"/>
    <xf numFmtId="0" fontId="0" fillId="4" borderId="0" xfId="0" applyFill="1"/>
    <xf numFmtId="49" fontId="0" fillId="0" borderId="0" xfId="0" applyNumberFormat="1" applyAlignment="1">
      <alignment horizontal="right"/>
    </xf>
    <xf numFmtId="0" fontId="15" fillId="2" borderId="0" xfId="0" applyFont="1" applyFill="1" applyAlignment="1">
      <alignment horizontal="center"/>
    </xf>
    <xf numFmtId="0" fontId="16" fillId="0" borderId="0" xfId="0" applyFont="1" applyAlignment="1">
      <alignment horizontal="left" vertical="center"/>
    </xf>
    <xf numFmtId="0" fontId="15" fillId="0" borderId="0" xfId="0" applyFont="1" applyFill="1" applyAlignment="1">
      <alignment horizontal="center"/>
    </xf>
    <xf numFmtId="43" fontId="6" fillId="0" borderId="3" xfId="1" applyFont="1" applyFill="1" applyBorder="1" applyAlignment="1">
      <alignment vertical="center"/>
    </xf>
    <xf numFmtId="43" fontId="6" fillId="0" borderId="3" xfId="1" applyFont="1" applyFill="1" applyBorder="1" applyAlignment="1" applyProtection="1">
      <alignment vertical="center"/>
      <protection locked="0"/>
    </xf>
    <xf numFmtId="43" fontId="0" fillId="4" borderId="0" xfId="1" applyFont="1" applyFill="1"/>
    <xf numFmtId="0" fontId="0" fillId="0" borderId="7" xfId="0" applyBorder="1"/>
    <xf numFmtId="43" fontId="0" fillId="3" borderId="0" xfId="1" applyFont="1" applyFill="1"/>
    <xf numFmtId="43" fontId="0" fillId="0" borderId="0" xfId="1" applyFont="1" applyBorder="1"/>
    <xf numFmtId="43" fontId="0" fillId="0" borderId="2" xfId="1" applyFont="1" applyBorder="1"/>
    <xf numFmtId="0" fontId="0" fillId="0" borderId="0" xfId="0" applyFont="1"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wrapText="1"/>
    </xf>
    <xf numFmtId="0" fontId="8" fillId="0" borderId="0" xfId="0" applyFont="1" applyBorder="1" applyAlignment="1" applyProtection="1">
      <alignment horizontal="center" wrapText="1"/>
    </xf>
    <xf numFmtId="0" fontId="8" fillId="0" borderId="3" xfId="0" applyFont="1" applyBorder="1" applyAlignment="1" applyProtection="1">
      <alignment horizontal="center" wrapText="1"/>
    </xf>
    <xf numFmtId="0" fontId="8" fillId="0" borderId="2" xfId="0" applyFont="1" applyBorder="1" applyAlignment="1" applyProtection="1">
      <alignment horizontal="center" wrapText="1"/>
    </xf>
    <xf numFmtId="0" fontId="11" fillId="0" borderId="0" xfId="0" applyFont="1" applyAlignment="1">
      <alignment horizontal="center"/>
    </xf>
  </cellXfs>
  <cellStyles count="5">
    <cellStyle name="Comma" xfId="1" builtinId="3"/>
    <cellStyle name="Currency" xfId="2" builtinId="4"/>
    <cellStyle name="Normal" xfId="0" builtinId="0"/>
    <cellStyle name="Normal 17" xfId="3" xr:uid="{A2027982-913F-4FFF-A5D0-8A60B15B8AFF}"/>
    <cellStyle name="Percent 9" xfId="4" xr:uid="{2E7D42E1-4718-4287-880B-E5B87755EC63}"/>
  </cellStyles>
  <dxfs count="0"/>
  <tableStyles count="0" defaultTableStyle="TableStyleMedium9" defaultPivotStyle="PivotStyleLight16"/>
  <colors>
    <mruColors>
      <color rgb="FF1260A7"/>
      <color rgb="FFA0B8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rsl710pr_2020" connectionId="1" xr16:uid="{2CB3D9AB-8C94-458F-9369-247D3A7B33B4}"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rsl710pr_2020" connectionId="2" xr16:uid="{18B0A66C-8D96-4F3A-819A-E99D51213976}"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
  <sheetViews>
    <sheetView tabSelected="1" workbookViewId="0">
      <selection sqref="A1:M1"/>
    </sheetView>
  </sheetViews>
  <sheetFormatPr defaultRowHeight="14.5" x14ac:dyDescent="0.35"/>
  <cols>
    <col min="1" max="1" width="2" bestFit="1" customWidth="1"/>
    <col min="2" max="2" width="2.08984375" bestFit="1" customWidth="1"/>
    <col min="10" max="10" width="8.90625" customWidth="1"/>
    <col min="11" max="12" width="16.36328125" customWidth="1"/>
    <col min="13" max="13" width="11.90625" customWidth="1"/>
  </cols>
  <sheetData>
    <row r="1" spans="1:14" ht="30" customHeight="1" x14ac:dyDescent="0.35">
      <c r="A1" s="115" t="s">
        <v>37</v>
      </c>
      <c r="B1" s="115"/>
      <c r="C1" s="115"/>
      <c r="D1" s="115"/>
      <c r="E1" s="115"/>
      <c r="F1" s="115"/>
      <c r="G1" s="115"/>
      <c r="H1" s="115"/>
      <c r="I1" s="115"/>
      <c r="J1" s="115"/>
      <c r="K1" s="115"/>
      <c r="L1" s="115"/>
      <c r="M1" s="115"/>
    </row>
    <row r="2" spans="1:14" x14ac:dyDescent="0.35">
      <c r="A2" s="75"/>
      <c r="B2" s="75"/>
      <c r="C2" s="75"/>
      <c r="D2" s="75"/>
      <c r="E2" s="75"/>
      <c r="F2" s="75"/>
      <c r="G2" s="75"/>
      <c r="H2" s="75"/>
      <c r="I2" s="75"/>
      <c r="J2" s="75"/>
      <c r="K2" s="75"/>
      <c r="L2" s="75"/>
      <c r="M2" s="75"/>
    </row>
    <row r="3" spans="1:14" ht="14.4" customHeight="1" x14ac:dyDescent="0.35">
      <c r="A3" s="74">
        <v>1</v>
      </c>
      <c r="B3" s="76" t="s">
        <v>27</v>
      </c>
      <c r="C3" s="77"/>
      <c r="D3" s="77"/>
      <c r="E3" s="77"/>
      <c r="F3" s="77"/>
      <c r="G3" s="77"/>
      <c r="H3" s="77"/>
      <c r="I3" s="77"/>
      <c r="J3" s="76"/>
      <c r="K3" s="76"/>
      <c r="L3" s="75"/>
      <c r="M3" s="75"/>
    </row>
    <row r="4" spans="1:14" x14ac:dyDescent="0.35">
      <c r="A4" s="74">
        <v>2</v>
      </c>
      <c r="B4" s="76" t="s">
        <v>22</v>
      </c>
      <c r="C4" s="76"/>
      <c r="D4" s="76"/>
      <c r="E4" s="76"/>
      <c r="F4" s="76"/>
      <c r="G4" s="76"/>
      <c r="H4" s="76"/>
      <c r="I4" s="76"/>
      <c r="J4" s="75"/>
      <c r="K4" s="75"/>
      <c r="L4" s="75"/>
      <c r="M4" s="75"/>
    </row>
    <row r="5" spans="1:14" ht="14.4" customHeight="1" x14ac:dyDescent="0.35">
      <c r="A5" s="74">
        <v>3</v>
      </c>
      <c r="B5" s="76" t="s">
        <v>21</v>
      </c>
      <c r="C5" s="76"/>
      <c r="D5" s="76"/>
      <c r="E5" s="76"/>
      <c r="F5" s="76"/>
      <c r="G5" s="76"/>
      <c r="H5" s="76"/>
      <c r="I5" s="76"/>
      <c r="J5" s="77"/>
      <c r="K5" s="78" t="s">
        <v>81</v>
      </c>
      <c r="L5" s="78" t="s">
        <v>82</v>
      </c>
      <c r="M5" s="75"/>
    </row>
    <row r="6" spans="1:14" x14ac:dyDescent="0.35">
      <c r="A6" s="74"/>
      <c r="B6" s="79" t="s">
        <v>23</v>
      </c>
      <c r="C6" s="75" t="s">
        <v>19</v>
      </c>
      <c r="D6" s="80"/>
      <c r="E6" s="80"/>
      <c r="F6" s="80"/>
      <c r="G6" s="80"/>
      <c r="H6" s="80"/>
      <c r="I6" s="80"/>
      <c r="J6" s="80"/>
      <c r="K6" s="81">
        <v>0.15409999999999999</v>
      </c>
      <c r="L6" s="81">
        <v>0.1784</v>
      </c>
      <c r="M6" s="75"/>
    </row>
    <row r="7" spans="1:14" x14ac:dyDescent="0.35">
      <c r="A7" s="74"/>
      <c r="B7" s="79" t="s">
        <v>24</v>
      </c>
      <c r="C7" s="75" t="s">
        <v>17</v>
      </c>
      <c r="D7" s="80"/>
      <c r="E7" s="80"/>
      <c r="F7" s="80"/>
      <c r="G7" s="80"/>
      <c r="H7" s="80"/>
      <c r="I7" s="80"/>
      <c r="J7" s="80"/>
      <c r="K7" s="81">
        <v>0.1041</v>
      </c>
      <c r="L7" s="82" t="s">
        <v>29</v>
      </c>
      <c r="M7" s="75"/>
    </row>
    <row r="8" spans="1:14" x14ac:dyDescent="0.35">
      <c r="A8" s="74"/>
      <c r="B8" s="79" t="s">
        <v>25</v>
      </c>
      <c r="C8" s="75" t="s">
        <v>20</v>
      </c>
      <c r="D8" s="80"/>
      <c r="E8" s="80"/>
      <c r="F8" s="80"/>
      <c r="G8" s="80"/>
      <c r="H8" s="80"/>
      <c r="I8" s="80"/>
      <c r="J8" s="80"/>
      <c r="K8" s="81">
        <v>1.5E-3</v>
      </c>
      <c r="L8" s="81">
        <v>2E-3</v>
      </c>
      <c r="M8" s="75"/>
    </row>
    <row r="9" spans="1:14" x14ac:dyDescent="0.35">
      <c r="A9" s="74"/>
      <c r="B9" s="79" t="s">
        <v>26</v>
      </c>
      <c r="C9" s="75" t="s">
        <v>18</v>
      </c>
      <c r="D9" s="80"/>
      <c r="E9" s="80"/>
      <c r="F9" s="80"/>
      <c r="G9" s="80"/>
      <c r="H9" s="80"/>
      <c r="I9" s="80"/>
      <c r="J9" s="80"/>
      <c r="K9" s="82" t="s">
        <v>29</v>
      </c>
      <c r="L9" s="81">
        <v>2E-3</v>
      </c>
      <c r="M9" s="75"/>
    </row>
    <row r="10" spans="1:14" ht="14.4" customHeight="1" x14ac:dyDescent="0.35">
      <c r="A10" s="74">
        <v>4</v>
      </c>
      <c r="B10" s="76" t="s">
        <v>28</v>
      </c>
      <c r="C10" s="76"/>
      <c r="D10" s="76"/>
      <c r="E10" s="76"/>
      <c r="F10" s="76"/>
      <c r="G10" s="76"/>
      <c r="H10" s="76"/>
      <c r="I10" s="76"/>
      <c r="J10" s="76"/>
      <c r="K10" s="76"/>
      <c r="L10" s="76"/>
      <c r="M10" s="76"/>
    </row>
    <row r="11" spans="1:14" ht="60" customHeight="1" x14ac:dyDescent="0.35">
      <c r="A11" s="74">
        <v>5</v>
      </c>
      <c r="B11" s="114" t="s">
        <v>83</v>
      </c>
      <c r="C11" s="114"/>
      <c r="D11" s="114"/>
      <c r="E11" s="114"/>
      <c r="F11" s="114"/>
      <c r="G11" s="114"/>
      <c r="H11" s="114"/>
      <c r="I11" s="114"/>
      <c r="J11" s="114"/>
      <c r="K11" s="114"/>
      <c r="L11" s="114"/>
      <c r="M11" s="114"/>
      <c r="N11" s="83"/>
    </row>
    <row r="12" spans="1:14" ht="14.4" customHeight="1" x14ac:dyDescent="0.35">
      <c r="A12" s="74">
        <v>6</v>
      </c>
      <c r="B12" s="76" t="s">
        <v>30</v>
      </c>
      <c r="C12" s="76"/>
      <c r="D12" s="76"/>
      <c r="E12" s="76"/>
      <c r="F12" s="76"/>
      <c r="G12" s="76"/>
      <c r="H12" s="76"/>
      <c r="I12" s="76"/>
      <c r="J12" s="76"/>
      <c r="K12" s="76"/>
      <c r="L12" s="76"/>
      <c r="M12" s="75"/>
    </row>
    <row r="13" spans="1:14" ht="44.4" customHeight="1" x14ac:dyDescent="0.35">
      <c r="A13" s="74">
        <v>7</v>
      </c>
      <c r="B13" s="116" t="s">
        <v>84</v>
      </c>
      <c r="C13" s="116"/>
      <c r="D13" s="116"/>
      <c r="E13" s="116"/>
      <c r="F13" s="116"/>
      <c r="G13" s="116"/>
      <c r="H13" s="116"/>
      <c r="I13" s="116"/>
      <c r="J13" s="116"/>
      <c r="K13" s="116"/>
      <c r="L13" s="116"/>
      <c r="M13" s="116"/>
    </row>
    <row r="14" spans="1:14" ht="58.25" customHeight="1" x14ac:dyDescent="0.35">
      <c r="A14" s="74">
        <v>8</v>
      </c>
      <c r="B14" s="116" t="s">
        <v>86</v>
      </c>
      <c r="C14" s="116"/>
      <c r="D14" s="116"/>
      <c r="E14" s="116"/>
      <c r="F14" s="116"/>
      <c r="G14" s="116"/>
      <c r="H14" s="116"/>
      <c r="I14" s="116"/>
      <c r="J14" s="116"/>
      <c r="K14" s="116"/>
      <c r="L14" s="116"/>
      <c r="M14" s="116"/>
    </row>
    <row r="15" spans="1:14" ht="28.75" customHeight="1" x14ac:dyDescent="0.35">
      <c r="A15" s="74">
        <v>9</v>
      </c>
      <c r="B15" s="116" t="s">
        <v>85</v>
      </c>
      <c r="C15" s="116"/>
      <c r="D15" s="116"/>
      <c r="E15" s="116"/>
      <c r="F15" s="116"/>
      <c r="G15" s="116"/>
      <c r="H15" s="116"/>
      <c r="I15" s="116"/>
      <c r="J15" s="116"/>
      <c r="K15" s="116"/>
      <c r="L15" s="116"/>
      <c r="M15" s="116"/>
    </row>
    <row r="16" spans="1:14" x14ac:dyDescent="0.35">
      <c r="C16" s="83"/>
    </row>
  </sheetData>
  <mergeCells count="5">
    <mergeCell ref="B11:M11"/>
    <mergeCell ref="A1:M1"/>
    <mergeCell ref="B13:M13"/>
    <mergeCell ref="B14:M14"/>
    <mergeCell ref="B15:M15"/>
  </mergeCells>
  <pageMargins left="0.7" right="0.7" top="0.75" bottom="0.75" header="0.3" footer="0.3"/>
  <pageSetup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5"/>
  <sheetViews>
    <sheetView zoomScale="85" zoomScaleNormal="85" workbookViewId="0">
      <selection activeCell="F2" sqref="F2"/>
    </sheetView>
  </sheetViews>
  <sheetFormatPr defaultColWidth="8.90625" defaultRowHeight="14.5" x14ac:dyDescent="0.35"/>
  <cols>
    <col min="1" max="1" width="79.54296875" style="14" customWidth="1"/>
    <col min="2" max="7" width="24.54296875" style="13" customWidth="1"/>
    <col min="8" max="8" width="14.08984375" style="13" bestFit="1" customWidth="1"/>
    <col min="9" max="9" width="11.08984375" style="13" bestFit="1" customWidth="1"/>
    <col min="10" max="10" width="14.08984375" style="14" bestFit="1" customWidth="1"/>
    <col min="11" max="16384" width="8.90625" style="14"/>
  </cols>
  <sheetData>
    <row r="1" spans="1:9" ht="15.5" x14ac:dyDescent="0.35">
      <c r="A1" s="50" t="s">
        <v>16</v>
      </c>
      <c r="B1" s="120" t="s">
        <v>31</v>
      </c>
      <c r="C1" s="120"/>
      <c r="D1" s="120"/>
      <c r="E1" s="120"/>
      <c r="F1" s="120"/>
      <c r="G1" s="120"/>
    </row>
    <row r="2" spans="1:9" ht="18.5" x14ac:dyDescent="0.45">
      <c r="A2" s="41" t="s">
        <v>87</v>
      </c>
      <c r="F2" s="104">
        <v>30300</v>
      </c>
      <c r="G2" s="105" t="s">
        <v>80</v>
      </c>
    </row>
    <row r="3" spans="1:9" x14ac:dyDescent="0.35">
      <c r="A3" s="23"/>
      <c r="B3" s="42" t="s">
        <v>88</v>
      </c>
      <c r="C3" s="43" t="s">
        <v>89</v>
      </c>
      <c r="D3" s="42" t="s">
        <v>90</v>
      </c>
      <c r="E3" s="43" t="s">
        <v>91</v>
      </c>
      <c r="F3" s="43" t="s">
        <v>92</v>
      </c>
      <c r="G3" s="51" t="s">
        <v>7</v>
      </c>
    </row>
    <row r="4" spans="1:9" x14ac:dyDescent="0.35">
      <c r="A4" s="54" t="s">
        <v>12</v>
      </c>
      <c r="C4" s="30"/>
      <c r="E4" s="30"/>
      <c r="F4" s="30"/>
      <c r="G4" s="42" t="s">
        <v>8</v>
      </c>
    </row>
    <row r="5" spans="1:9" x14ac:dyDescent="0.35">
      <c r="A5" s="24" t="s">
        <v>40</v>
      </c>
      <c r="B5" s="34"/>
      <c r="C5" s="34"/>
      <c r="D5" s="34"/>
      <c r="E5" s="34"/>
      <c r="F5" s="30">
        <f>_xlfn.IFNA(VLOOKUP(F2,'SCRS GASB 68'!A3:O826,15,FALSE),0)</f>
        <v>2932588.77</v>
      </c>
      <c r="G5" s="25">
        <f>SUM(B5:E5)-F5</f>
        <v>-2932588.77</v>
      </c>
      <c r="H5" s="15"/>
      <c r="I5" s="14"/>
    </row>
    <row r="6" spans="1:9" x14ac:dyDescent="0.35">
      <c r="A6" s="24" t="s">
        <v>41</v>
      </c>
      <c r="B6" s="34"/>
      <c r="C6" s="34"/>
      <c r="D6" s="34"/>
      <c r="E6" s="34"/>
      <c r="F6" s="30"/>
      <c r="G6" s="26">
        <f>SUM(B6:E6)</f>
        <v>0</v>
      </c>
      <c r="H6" s="14"/>
      <c r="I6" s="14"/>
    </row>
    <row r="7" spans="1:9" x14ac:dyDescent="0.35">
      <c r="A7" s="24" t="s">
        <v>33</v>
      </c>
      <c r="B7" s="34"/>
      <c r="C7" s="34"/>
      <c r="D7" s="34"/>
      <c r="E7" s="34"/>
      <c r="F7" s="30"/>
      <c r="G7" s="26">
        <f>SUM(B7:E7)</f>
        <v>0</v>
      </c>
      <c r="H7" s="14"/>
      <c r="I7" s="14"/>
    </row>
    <row r="8" spans="1:9" x14ac:dyDescent="0.35">
      <c r="A8" s="24" t="s">
        <v>34</v>
      </c>
      <c r="B8" s="34"/>
      <c r="C8" s="34"/>
      <c r="D8" s="59"/>
      <c r="E8" s="59"/>
      <c r="F8" s="84"/>
      <c r="G8" s="62">
        <f>SUM(B8:E8)</f>
        <v>0</v>
      </c>
      <c r="H8" s="14"/>
      <c r="I8" s="14"/>
    </row>
    <row r="9" spans="1:9" x14ac:dyDescent="0.35">
      <c r="B9" s="56">
        <f t="shared" ref="B9:G9" si="0">SUM(B5:B8)</f>
        <v>0</v>
      </c>
      <c r="C9" s="57">
        <f t="shared" si="0"/>
        <v>0</v>
      </c>
      <c r="D9" s="58">
        <f t="shared" si="0"/>
        <v>0</v>
      </c>
      <c r="E9" s="60">
        <f t="shared" si="0"/>
        <v>0</v>
      </c>
      <c r="F9" s="60">
        <f t="shared" si="0"/>
        <v>2932588.77</v>
      </c>
      <c r="G9" s="63">
        <f t="shared" si="0"/>
        <v>-2932588.77</v>
      </c>
      <c r="H9" s="14"/>
      <c r="I9" s="14"/>
    </row>
    <row r="10" spans="1:9" x14ac:dyDescent="0.35">
      <c r="B10" s="16"/>
      <c r="C10" s="31"/>
      <c r="D10" s="16"/>
      <c r="E10" s="31"/>
      <c r="F10" s="31"/>
      <c r="G10" s="16"/>
      <c r="H10" s="14"/>
      <c r="I10" s="14"/>
    </row>
    <row r="11" spans="1:9" ht="16" x14ac:dyDescent="0.5">
      <c r="A11" s="55" t="s">
        <v>14</v>
      </c>
      <c r="B11" s="16"/>
      <c r="C11" s="31"/>
      <c r="D11" s="16"/>
      <c r="E11" s="31"/>
      <c r="F11" s="31"/>
      <c r="G11" s="52" t="s">
        <v>13</v>
      </c>
      <c r="H11" s="14"/>
      <c r="I11" s="14"/>
    </row>
    <row r="12" spans="1:9" x14ac:dyDescent="0.35">
      <c r="A12" s="24" t="str">
        <f>A5</f>
        <v>Employer Regular Contribution (@15.41%) - SCRS</v>
      </c>
      <c r="B12" s="35"/>
      <c r="C12" s="35"/>
      <c r="D12" s="35"/>
      <c r="E12" s="35"/>
      <c r="F12" s="85"/>
      <c r="G12" s="26">
        <f>SUM(B12:E12)</f>
        <v>0</v>
      </c>
      <c r="H12" s="14"/>
      <c r="I12" s="14"/>
    </row>
    <row r="13" spans="1:9" x14ac:dyDescent="0.35">
      <c r="A13" s="24" t="str">
        <f>A6</f>
        <v>Employer Regular Contribution (@10.41%) - ORP</v>
      </c>
      <c r="B13" s="35"/>
      <c r="C13" s="35"/>
      <c r="D13" s="35"/>
      <c r="E13" s="35"/>
      <c r="F13" s="85"/>
      <c r="G13" s="26">
        <f>SUM(B13:E13)</f>
        <v>0</v>
      </c>
      <c r="H13" s="14"/>
      <c r="I13" s="14"/>
    </row>
    <row r="14" spans="1:9" x14ac:dyDescent="0.35">
      <c r="A14" s="24" t="str">
        <f>A7</f>
        <v>Employer Incidental Death Benefit Contribution (@0.15%) - SCRS</v>
      </c>
      <c r="B14" s="35"/>
      <c r="C14" s="35"/>
      <c r="D14" s="35"/>
      <c r="E14" s="35"/>
      <c r="F14" s="85"/>
      <c r="G14" s="26">
        <f>SUM(B14:E14)</f>
        <v>0</v>
      </c>
      <c r="H14" s="14"/>
      <c r="I14" s="14"/>
    </row>
    <row r="15" spans="1:9" x14ac:dyDescent="0.35">
      <c r="A15" s="24" t="str">
        <f>A8</f>
        <v>Employer Incidental Death Benefit Contribution (@0.15%) - ORP</v>
      </c>
      <c r="B15" s="35"/>
      <c r="C15" s="35"/>
      <c r="D15" s="61"/>
      <c r="E15" s="35"/>
      <c r="F15" s="85"/>
      <c r="G15" s="26">
        <f>SUM(B15:E15)</f>
        <v>0</v>
      </c>
      <c r="H15" s="14"/>
      <c r="I15" s="14"/>
    </row>
    <row r="16" spans="1:9" x14ac:dyDescent="0.35">
      <c r="B16" s="56">
        <f>SUM(B12:B15)</f>
        <v>0</v>
      </c>
      <c r="C16" s="57">
        <f>SUM(C12:C15)</f>
        <v>0</v>
      </c>
      <c r="D16" s="58">
        <f>SUM(D12:D15)</f>
        <v>0</v>
      </c>
      <c r="E16" s="29">
        <f>SUM(E12:E15)</f>
        <v>0</v>
      </c>
      <c r="F16" s="60"/>
      <c r="G16" s="56">
        <f>SUM(G12:G15)</f>
        <v>0</v>
      </c>
      <c r="H16" s="14"/>
      <c r="I16" s="14"/>
    </row>
    <row r="17" spans="1:10" x14ac:dyDescent="0.35">
      <c r="B17" s="16"/>
      <c r="C17" s="16"/>
      <c r="D17" s="16"/>
      <c r="E17" s="16"/>
      <c r="F17" s="31"/>
      <c r="G17" s="64"/>
      <c r="H17" s="14"/>
      <c r="I17" s="14"/>
    </row>
    <row r="18" spans="1:10" ht="23.4" customHeight="1" x14ac:dyDescent="0.35">
      <c r="A18" s="24"/>
      <c r="B18" s="117" t="str">
        <f>A5</f>
        <v>Employer Regular Contribution (@15.41%) - SCRS</v>
      </c>
      <c r="C18" s="117" t="str">
        <f>A6</f>
        <v>Employer Regular Contribution (@10.41%) - ORP</v>
      </c>
      <c r="D18" s="117" t="str">
        <f>A7</f>
        <v>Employer Incidental Death Benefit Contribution (@0.15%) - SCRS</v>
      </c>
      <c r="E18" s="117" t="str">
        <f>A8</f>
        <v>Employer Incidental Death Benefit Contribution (@0.15%) - ORP</v>
      </c>
      <c r="F18" s="86"/>
      <c r="G18" s="25"/>
      <c r="I18" s="18"/>
    </row>
    <row r="19" spans="1:10" ht="34.75" customHeight="1" x14ac:dyDescent="0.5">
      <c r="A19" s="54" t="s">
        <v>11</v>
      </c>
      <c r="B19" s="118"/>
      <c r="C19" s="118"/>
      <c r="D19" s="118"/>
      <c r="E19" s="119"/>
      <c r="F19" s="86"/>
      <c r="G19" s="53" t="s">
        <v>9</v>
      </c>
      <c r="I19" s="17"/>
      <c r="J19" s="18"/>
    </row>
    <row r="20" spans="1:10" ht="16" x14ac:dyDescent="0.5">
      <c r="A20" s="14" t="s">
        <v>4</v>
      </c>
      <c r="B20" s="36"/>
      <c r="C20" s="37"/>
      <c r="D20" s="36"/>
      <c r="E20" s="36"/>
      <c r="F20" s="87"/>
      <c r="G20" s="28">
        <f>SUM(B20:E20)</f>
        <v>0</v>
      </c>
      <c r="H20" s="19"/>
      <c r="I20" s="17"/>
      <c r="J20" s="18"/>
    </row>
    <row r="21" spans="1:10" x14ac:dyDescent="0.35">
      <c r="A21" s="14" t="s">
        <v>5</v>
      </c>
      <c r="B21" s="38"/>
      <c r="C21" s="38"/>
      <c r="D21" s="38"/>
      <c r="E21" s="36"/>
      <c r="F21" s="87"/>
      <c r="G21" s="62">
        <f>SUM(B21:E21)</f>
        <v>0</v>
      </c>
      <c r="H21" s="18"/>
      <c r="I21" s="14"/>
    </row>
    <row r="22" spans="1:10" x14ac:dyDescent="0.35">
      <c r="B22" s="27">
        <f>SUM(B20:B21)</f>
        <v>0</v>
      </c>
      <c r="C22" s="27">
        <f t="shared" ref="C22:E22" si="1">SUM(C20:C21)</f>
        <v>0</v>
      </c>
      <c r="D22" s="27">
        <f t="shared" si="1"/>
        <v>0</v>
      </c>
      <c r="E22" s="27">
        <f t="shared" si="1"/>
        <v>0</v>
      </c>
      <c r="F22" s="60"/>
      <c r="G22" s="63">
        <f>SUM(G20:G21)</f>
        <v>0</v>
      </c>
      <c r="H22" s="18"/>
      <c r="I22" s="14"/>
    </row>
    <row r="23" spans="1:10" hidden="1" x14ac:dyDescent="0.35">
      <c r="B23" s="20" t="s">
        <v>0</v>
      </c>
      <c r="C23" s="20" t="s">
        <v>2</v>
      </c>
      <c r="D23" s="20" t="s">
        <v>1</v>
      </c>
      <c r="E23" s="20" t="s">
        <v>3</v>
      </c>
      <c r="F23" s="20"/>
      <c r="J23" s="18"/>
    </row>
    <row r="24" spans="1:10" x14ac:dyDescent="0.35">
      <c r="C24" s="18"/>
      <c r="E24" s="18"/>
      <c r="F24" s="18"/>
      <c r="H24" s="18"/>
      <c r="I24" s="18"/>
      <c r="J24" s="18"/>
    </row>
    <row r="25" spans="1:10" x14ac:dyDescent="0.35">
      <c r="C25" s="18"/>
      <c r="E25" s="18"/>
      <c r="F25" s="18"/>
      <c r="H25" s="18"/>
      <c r="I25" s="18"/>
      <c r="J25" s="18"/>
    </row>
    <row r="26" spans="1:10" x14ac:dyDescent="0.35">
      <c r="A26" s="47" t="s">
        <v>10</v>
      </c>
      <c r="B26" s="7">
        <f>G9+G16+G22</f>
        <v>-2932588.77</v>
      </c>
      <c r="C26" s="21"/>
      <c r="D26" s="21"/>
      <c r="E26" s="22"/>
      <c r="F26" s="22"/>
    </row>
    <row r="27" spans="1:10" x14ac:dyDescent="0.35">
      <c r="A27" s="47" t="s">
        <v>38</v>
      </c>
      <c r="B27" s="108">
        <f>ROUND(VLOOKUP(F2,'SCRS GASB 68'!A3:O826,10,FALSE),0)</f>
        <v>48803117</v>
      </c>
    </row>
    <row r="28" spans="1:10" ht="15" thickBot="1" x14ac:dyDescent="0.4">
      <c r="B28" s="65">
        <f>B26-B27</f>
        <v>-51735705.770000003</v>
      </c>
    </row>
    <row r="29" spans="1:10" ht="15" thickTop="1" x14ac:dyDescent="0.35"/>
    <row r="30" spans="1:10" x14ac:dyDescent="0.35">
      <c r="A30" s="24" t="s">
        <v>15</v>
      </c>
    </row>
    <row r="35" spans="1:1" x14ac:dyDescent="0.35">
      <c r="A35" s="89"/>
    </row>
  </sheetData>
  <mergeCells count="5">
    <mergeCell ref="B18:B19"/>
    <mergeCell ref="C18:C19"/>
    <mergeCell ref="D18:D19"/>
    <mergeCell ref="E18:E19"/>
    <mergeCell ref="B1:G1"/>
  </mergeCells>
  <pageMargins left="0.26" right="0.2" top="0.75" bottom="0.75" header="0.3" footer="0.3"/>
  <pageSetup scale="59" orientation="landscape" r:id="rId1"/>
  <ignoredErrors>
    <ignoredError sqref="B2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8"/>
  <sheetViews>
    <sheetView zoomScale="85" zoomScaleNormal="85" workbookViewId="0">
      <selection activeCell="B5" sqref="B5"/>
    </sheetView>
  </sheetViews>
  <sheetFormatPr defaultRowHeight="14.5" x14ac:dyDescent="0.35"/>
  <cols>
    <col min="1" max="1" width="79.54296875" bestFit="1" customWidth="1"/>
    <col min="2" max="6" width="24.54296875" style="2" customWidth="1"/>
    <col min="7" max="7" width="24.54296875" customWidth="1"/>
  </cols>
  <sheetData>
    <row r="1" spans="1:7" ht="15.5" x14ac:dyDescent="0.35">
      <c r="A1" s="41" t="s">
        <v>32</v>
      </c>
      <c r="B1" s="120" t="s">
        <v>31</v>
      </c>
      <c r="C1" s="120"/>
      <c r="D1" s="120"/>
      <c r="E1" s="120"/>
      <c r="F1" s="120"/>
      <c r="G1" s="120"/>
    </row>
    <row r="2" spans="1:7" ht="18.5" x14ac:dyDescent="0.45">
      <c r="A2" s="41" t="str">
        <f>SCRS!A2</f>
        <v>Employer Contributions for Fiscal Year Ended June 30, 2021</v>
      </c>
      <c r="F2" s="106">
        <f>SCRS!F2</f>
        <v>30300</v>
      </c>
      <c r="G2" s="105" t="s">
        <v>80</v>
      </c>
    </row>
    <row r="3" spans="1:7" x14ac:dyDescent="0.35">
      <c r="A3" s="1"/>
      <c r="B3" s="42" t="str">
        <f>SCRS!B3</f>
        <v>September 2020 Quarter</v>
      </c>
      <c r="C3" s="43" t="str">
        <f>SCRS!C3</f>
        <v>December 2020 Quarter</v>
      </c>
      <c r="D3" s="42" t="str">
        <f>SCRS!D3</f>
        <v>March 2021 Quarter</v>
      </c>
      <c r="E3" s="43" t="str">
        <f>SCRS!E3</f>
        <v>June 2021 Quarter</v>
      </c>
      <c r="F3" s="43" t="str">
        <f>SCRS!F3</f>
        <v>FY 2021 LA Credit</v>
      </c>
      <c r="G3" s="44" t="s">
        <v>7</v>
      </c>
    </row>
    <row r="4" spans="1:7" x14ac:dyDescent="0.35">
      <c r="A4" s="66" t="s">
        <v>12</v>
      </c>
      <c r="C4" s="32"/>
      <c r="E4" s="32"/>
      <c r="F4" s="32"/>
      <c r="G4" s="45" t="s">
        <v>8</v>
      </c>
    </row>
    <row r="5" spans="1:7" x14ac:dyDescent="0.35">
      <c r="A5" t="s">
        <v>42</v>
      </c>
      <c r="B5" s="34"/>
      <c r="C5" s="34"/>
      <c r="D5" s="34"/>
      <c r="E5" s="34"/>
      <c r="F5" s="30">
        <f>_xlfn.IFNA(VLOOKUP(F2,'PORS GASB68'!A3:O479,15,FALSE),0)</f>
        <v>37431.29</v>
      </c>
      <c r="G5" s="3">
        <f>SUM(B5:E5)-F5</f>
        <v>-37431.29</v>
      </c>
    </row>
    <row r="6" spans="1:7" x14ac:dyDescent="0.35">
      <c r="A6" t="s">
        <v>35</v>
      </c>
      <c r="B6" s="34"/>
      <c r="C6" s="34"/>
      <c r="D6" s="34"/>
      <c r="E6" s="34"/>
      <c r="F6" s="30"/>
      <c r="G6" s="3">
        <f>SUM(B6:E6)</f>
        <v>0</v>
      </c>
    </row>
    <row r="7" spans="1:7" x14ac:dyDescent="0.35">
      <c r="A7" t="s">
        <v>36</v>
      </c>
      <c r="B7" s="59"/>
      <c r="C7" s="59"/>
      <c r="D7" s="59"/>
      <c r="E7" s="59"/>
      <c r="F7" s="84"/>
      <c r="G7" s="69">
        <f>SUM(B7:E7)</f>
        <v>0</v>
      </c>
    </row>
    <row r="8" spans="1:7" x14ac:dyDescent="0.35">
      <c r="B8" s="11">
        <f t="shared" ref="B8:G8" si="0">SUM(B5:B7)</f>
        <v>0</v>
      </c>
      <c r="C8" s="33">
        <f t="shared" si="0"/>
        <v>0</v>
      </c>
      <c r="D8" s="11">
        <f t="shared" si="0"/>
        <v>0</v>
      </c>
      <c r="E8" s="33">
        <f t="shared" si="0"/>
        <v>0</v>
      </c>
      <c r="F8" s="33">
        <f t="shared" si="0"/>
        <v>37431.29</v>
      </c>
      <c r="G8" s="70">
        <f t="shared" si="0"/>
        <v>-37431.29</v>
      </c>
    </row>
    <row r="9" spans="1:7" x14ac:dyDescent="0.35">
      <c r="B9" s="11"/>
      <c r="C9" s="33"/>
      <c r="D9" s="11"/>
      <c r="E9" s="33"/>
      <c r="F9" s="33"/>
      <c r="G9" s="10"/>
    </row>
    <row r="10" spans="1:7" ht="30.65" customHeight="1" x14ac:dyDescent="0.5">
      <c r="A10" s="67" t="s">
        <v>14</v>
      </c>
      <c r="B10" s="11"/>
      <c r="C10" s="33"/>
      <c r="D10" s="11"/>
      <c r="E10" s="33"/>
      <c r="F10" s="33"/>
      <c r="G10" s="49" t="s">
        <v>13</v>
      </c>
    </row>
    <row r="11" spans="1:7" x14ac:dyDescent="0.35">
      <c r="A11" t="str">
        <f>A5</f>
        <v>Employer Regular Contribution (@17.84%)</v>
      </c>
      <c r="B11" s="39"/>
      <c r="C11" s="39"/>
      <c r="D11" s="39"/>
      <c r="E11" s="39"/>
      <c r="F11" s="31"/>
      <c r="G11" s="2">
        <f>SUM(B11:E11)</f>
        <v>0</v>
      </c>
    </row>
    <row r="12" spans="1:7" x14ac:dyDescent="0.35">
      <c r="A12" t="str">
        <f>A6</f>
        <v>Employer Incidental Death Benefit Contribution (@0.20%)</v>
      </c>
      <c r="B12" s="34"/>
      <c r="C12" s="34"/>
      <c r="D12" s="34"/>
      <c r="E12" s="34"/>
      <c r="F12" s="30"/>
      <c r="G12" s="2">
        <f>SUM(B12:E12)</f>
        <v>0</v>
      </c>
    </row>
    <row r="13" spans="1:7" x14ac:dyDescent="0.35">
      <c r="A13" t="str">
        <f>A7</f>
        <v>Employer Accidental Death Benefit Contribution (@0.20%)</v>
      </c>
      <c r="B13" s="72"/>
      <c r="C13" s="72"/>
      <c r="D13" s="72"/>
      <c r="E13" s="72"/>
      <c r="F13" s="31"/>
      <c r="G13" s="71">
        <f>SUM(B13:E13)</f>
        <v>0</v>
      </c>
    </row>
    <row r="14" spans="1:7" x14ac:dyDescent="0.35">
      <c r="B14" s="11">
        <f>SUM(B11:B13)</f>
        <v>0</v>
      </c>
      <c r="C14" s="33">
        <f>SUM(C11:C13)</f>
        <v>0</v>
      </c>
      <c r="D14" s="11">
        <f>SUM(D11:D13)</f>
        <v>0</v>
      </c>
      <c r="E14" s="33">
        <f>SUM(E11:E13)</f>
        <v>0</v>
      </c>
      <c r="F14" s="33"/>
      <c r="G14" s="70">
        <f>SUM(G11:G13)</f>
        <v>0</v>
      </c>
    </row>
    <row r="15" spans="1:7" x14ac:dyDescent="0.35">
      <c r="B15" s="11"/>
      <c r="C15" s="11"/>
      <c r="D15" s="11"/>
      <c r="E15" s="11"/>
      <c r="F15" s="11"/>
      <c r="G15" s="10"/>
    </row>
    <row r="17" spans="1:7" ht="43.5" x14ac:dyDescent="0.35">
      <c r="A17" s="66" t="s">
        <v>11</v>
      </c>
      <c r="B17" s="68" t="str">
        <f>A5</f>
        <v>Employer Regular Contribution (@17.84%)</v>
      </c>
      <c r="C17" s="68" t="str">
        <f>A6</f>
        <v>Employer Incidental Death Benefit Contribution (@0.20%)</v>
      </c>
      <c r="D17" s="68" t="str">
        <f>A7</f>
        <v>Employer Accidental Death Benefit Contribution (@0.20%)</v>
      </c>
      <c r="F17" s="48"/>
      <c r="G17" s="48" t="s">
        <v>9</v>
      </c>
    </row>
    <row r="18" spans="1:7" x14ac:dyDescent="0.35">
      <c r="A18" s="14" t="s">
        <v>4</v>
      </c>
      <c r="B18" s="34"/>
      <c r="C18" s="34"/>
      <c r="D18" s="34"/>
      <c r="F18" s="3"/>
      <c r="G18" s="3">
        <f>SUM(B18:D18)</f>
        <v>0</v>
      </c>
    </row>
    <row r="19" spans="1:7" x14ac:dyDescent="0.35">
      <c r="A19" s="14" t="s">
        <v>5</v>
      </c>
      <c r="B19" s="38"/>
      <c r="C19" s="34"/>
      <c r="D19" s="40"/>
      <c r="F19" s="88"/>
      <c r="G19" s="69">
        <f>SUM(B19:D19)</f>
        <v>0</v>
      </c>
    </row>
    <row r="20" spans="1:7" x14ac:dyDescent="0.35">
      <c r="B20" s="12">
        <f>SUM(B18:B19)</f>
        <v>0</v>
      </c>
      <c r="C20" s="12">
        <f>SUM(C18:C19)</f>
        <v>0</v>
      </c>
      <c r="D20" s="12">
        <f>SUM(D18:D19)</f>
        <v>0</v>
      </c>
      <c r="F20" s="11"/>
      <c r="G20" s="70">
        <f>SUM(B20:D20)</f>
        <v>0</v>
      </c>
    </row>
    <row r="21" spans="1:7" hidden="1" x14ac:dyDescent="0.35">
      <c r="B21" s="6" t="s">
        <v>0</v>
      </c>
      <c r="C21" s="6" t="s">
        <v>1</v>
      </c>
      <c r="D21" s="6"/>
    </row>
    <row r="22" spans="1:7" x14ac:dyDescent="0.35">
      <c r="E22" s="5"/>
      <c r="F22" s="5"/>
    </row>
    <row r="23" spans="1:7" x14ac:dyDescent="0.35">
      <c r="E23" s="5"/>
      <c r="F23" s="5"/>
    </row>
    <row r="24" spans="1:7" x14ac:dyDescent="0.35">
      <c r="A24" s="46" t="s">
        <v>6</v>
      </c>
      <c r="B24" s="7">
        <f>G8+G14+G20</f>
        <v>-37431.29</v>
      </c>
      <c r="C24" s="8"/>
      <c r="D24" s="4"/>
      <c r="E24" s="4"/>
      <c r="F24" s="4"/>
    </row>
    <row r="25" spans="1:7" x14ac:dyDescent="0.35">
      <c r="A25" s="47" t="s">
        <v>39</v>
      </c>
      <c r="B25" s="107">
        <f>ROUND(VLOOKUP(F2,'PORS GASB68'!A3:O479,10,FALSE),0)</f>
        <v>981794</v>
      </c>
      <c r="C25" s="9"/>
    </row>
    <row r="26" spans="1:7" ht="15" thickBot="1" x14ac:dyDescent="0.4">
      <c r="B26" s="73">
        <f>B24-B25</f>
        <v>-1019225.29</v>
      </c>
    </row>
    <row r="27" spans="1:7" ht="15" thickTop="1" x14ac:dyDescent="0.35"/>
    <row r="28" spans="1:7" x14ac:dyDescent="0.35">
      <c r="A28" t="s">
        <v>15</v>
      </c>
    </row>
  </sheetData>
  <mergeCells count="1">
    <mergeCell ref="B1:G1"/>
  </mergeCells>
  <pageMargins left="0.26" right="0.2" top="0.75" bottom="0.75"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5FBAA-F597-4AA4-8F4D-DD6CA6941628}">
  <dimension ref="A1:Q826"/>
  <sheetViews>
    <sheetView topLeftCell="A814" workbookViewId="0">
      <selection activeCell="A827" sqref="A827:XFD857"/>
    </sheetView>
  </sheetViews>
  <sheetFormatPr defaultRowHeight="14.5" x14ac:dyDescent="0.35"/>
  <cols>
    <col min="1" max="1" width="78.90625" style="98" bestFit="1" customWidth="1"/>
    <col min="2" max="2" width="17.90625" style="2" bestFit="1" customWidth="1"/>
    <col min="3" max="3" width="16.6328125" style="99" bestFit="1" customWidth="1"/>
    <col min="4" max="6" width="14.08984375" style="2" bestFit="1" customWidth="1"/>
    <col min="7" max="7" width="11.453125" style="2" bestFit="1" customWidth="1"/>
    <col min="8" max="8" width="15.08984375" style="2" bestFit="1" customWidth="1"/>
    <col min="9" max="9" width="13.08984375" style="2" bestFit="1" customWidth="1"/>
    <col min="10" max="11" width="16.6328125" bestFit="1" customWidth="1"/>
    <col min="12" max="12" width="16.08984375" bestFit="1" customWidth="1"/>
    <col min="13" max="13" width="12.6328125" bestFit="1" customWidth="1"/>
    <col min="15" max="15" width="14.08984375" bestFit="1" customWidth="1"/>
    <col min="16" max="16" width="10.6328125" bestFit="1" customWidth="1"/>
  </cols>
  <sheetData>
    <row r="1" spans="1:16" ht="43.5" x14ac:dyDescent="0.35">
      <c r="A1" s="96" t="s">
        <v>93</v>
      </c>
      <c r="B1" s="91" t="s">
        <v>43</v>
      </c>
      <c r="C1" s="91" t="s">
        <v>44</v>
      </c>
      <c r="D1" s="91" t="s">
        <v>45</v>
      </c>
      <c r="E1" s="91" t="s">
        <v>46</v>
      </c>
      <c r="F1" s="91" t="s">
        <v>47</v>
      </c>
      <c r="G1" s="91" t="s">
        <v>48</v>
      </c>
      <c r="H1" s="91" t="s">
        <v>49</v>
      </c>
      <c r="I1" s="91" t="s">
        <v>50</v>
      </c>
      <c r="J1" s="92" t="s">
        <v>94</v>
      </c>
      <c r="K1" s="93" t="s">
        <v>51</v>
      </c>
      <c r="L1" s="94" t="s">
        <v>95</v>
      </c>
      <c r="M1" s="95" t="s">
        <v>52</v>
      </c>
      <c r="N1" s="96"/>
      <c r="O1" s="97" t="s">
        <v>96</v>
      </c>
    </row>
    <row r="2" spans="1:16" s="96" customFormat="1" ht="13.75" customHeight="1" x14ac:dyDescent="0.35">
      <c r="A2" s="90">
        <v>1</v>
      </c>
      <c r="B2" s="90">
        <v>2</v>
      </c>
      <c r="C2" s="90">
        <v>3</v>
      </c>
      <c r="D2" s="90">
        <v>4</v>
      </c>
      <c r="E2" s="90">
        <v>5</v>
      </c>
      <c r="F2" s="90">
        <v>6</v>
      </c>
      <c r="G2" s="90">
        <v>7</v>
      </c>
      <c r="H2" s="90">
        <v>8</v>
      </c>
      <c r="I2" s="90">
        <v>9</v>
      </c>
      <c r="J2" s="90">
        <v>10</v>
      </c>
      <c r="K2" s="90">
        <v>11</v>
      </c>
      <c r="L2" s="90">
        <v>12</v>
      </c>
      <c r="M2" s="90">
        <v>13</v>
      </c>
      <c r="N2" s="90">
        <v>14</v>
      </c>
      <c r="O2" s="90">
        <v>15</v>
      </c>
    </row>
    <row r="3" spans="1:16" x14ac:dyDescent="0.35">
      <c r="A3">
        <v>10001</v>
      </c>
      <c r="B3" s="2">
        <v>17376</v>
      </c>
      <c r="C3" s="2">
        <v>28191.31</v>
      </c>
      <c r="D3" s="2">
        <v>289.60000000000002</v>
      </c>
      <c r="E3" s="2">
        <v>0</v>
      </c>
      <c r="F3" s="2">
        <v>0</v>
      </c>
      <c r="G3" s="2">
        <v>0</v>
      </c>
      <c r="H3" s="2">
        <v>10770.88</v>
      </c>
      <c r="I3" s="2">
        <v>155.19999999999999</v>
      </c>
      <c r="J3" s="100">
        <f t="shared" ref="J3:J66" si="0">SUM(C3:I3)-E3</f>
        <v>39406.99</v>
      </c>
      <c r="K3" s="2">
        <v>29934.13</v>
      </c>
      <c r="L3" s="3">
        <f t="shared" ref="L3:L66" si="1">J3-K3</f>
        <v>9472.8599999999969</v>
      </c>
      <c r="M3" s="101">
        <f t="shared" ref="M3:M66" si="2">IF(J3=0,0,L3/J3)</f>
        <v>0.24038527175001179</v>
      </c>
      <c r="O3" s="2">
        <v>1560.27</v>
      </c>
      <c r="P3" s="3">
        <f t="shared" ref="P3:P66" si="3">O3-J3</f>
        <v>-37846.720000000001</v>
      </c>
    </row>
    <row r="4" spans="1:16" x14ac:dyDescent="0.35">
      <c r="A4">
        <v>10002</v>
      </c>
      <c r="B4" s="2">
        <v>104511.54</v>
      </c>
      <c r="C4" s="2">
        <v>171404.87</v>
      </c>
      <c r="D4" s="2">
        <v>1741.86</v>
      </c>
      <c r="E4" s="2">
        <v>10080</v>
      </c>
      <c r="F4" s="2">
        <v>17259.2</v>
      </c>
      <c r="G4" s="2">
        <v>168</v>
      </c>
      <c r="H4" s="2">
        <v>24761.919999999998</v>
      </c>
      <c r="I4" s="2">
        <v>356.8</v>
      </c>
      <c r="J4" s="100">
        <f t="shared" si="0"/>
        <v>215692.64999999997</v>
      </c>
      <c r="K4" s="2">
        <v>190766.72</v>
      </c>
      <c r="L4" s="3">
        <f t="shared" si="1"/>
        <v>24925.929999999964</v>
      </c>
      <c r="M4" s="101">
        <f t="shared" si="2"/>
        <v>0.11556225953920993</v>
      </c>
      <c r="O4" s="2">
        <v>7542.13</v>
      </c>
      <c r="P4" s="3">
        <f t="shared" si="3"/>
        <v>-208150.51999999996</v>
      </c>
    </row>
    <row r="5" spans="1:16" x14ac:dyDescent="0.35">
      <c r="A5">
        <v>10100</v>
      </c>
      <c r="B5" s="2">
        <v>430541.86</v>
      </c>
      <c r="C5" s="2">
        <v>671430.28</v>
      </c>
      <c r="D5" s="2">
        <v>7175.77</v>
      </c>
      <c r="E5" s="2">
        <v>184593.36</v>
      </c>
      <c r="F5" s="2">
        <v>316064.40999999997</v>
      </c>
      <c r="G5" s="2">
        <v>3076.5</v>
      </c>
      <c r="H5" s="2">
        <v>103143.79</v>
      </c>
      <c r="I5" s="2">
        <v>1486.18</v>
      </c>
      <c r="J5" s="100">
        <f t="shared" si="0"/>
        <v>1102376.9300000002</v>
      </c>
      <c r="K5" s="2">
        <v>1044051.9799999999</v>
      </c>
      <c r="L5" s="3">
        <f t="shared" si="1"/>
        <v>58324.950000000303</v>
      </c>
      <c r="M5" s="101">
        <f t="shared" si="2"/>
        <v>5.2908355039687098E-2</v>
      </c>
      <c r="O5" s="2">
        <v>65751.11</v>
      </c>
      <c r="P5" s="3">
        <f t="shared" si="3"/>
        <v>-1036625.8200000002</v>
      </c>
    </row>
    <row r="6" spans="1:16" x14ac:dyDescent="0.35">
      <c r="A6">
        <v>10200</v>
      </c>
      <c r="B6" s="2">
        <v>442921.71</v>
      </c>
      <c r="C6" s="2">
        <v>700681.89</v>
      </c>
      <c r="D6" s="2">
        <v>7381.84</v>
      </c>
      <c r="E6" s="2">
        <v>118127.76</v>
      </c>
      <c r="F6" s="2">
        <v>202261.46</v>
      </c>
      <c r="G6" s="2">
        <v>1968.8</v>
      </c>
      <c r="H6" s="2">
        <v>74576.899999999994</v>
      </c>
      <c r="I6" s="2">
        <v>1074.5999999999999</v>
      </c>
      <c r="J6" s="100">
        <f t="shared" si="0"/>
        <v>987945.49</v>
      </c>
      <c r="K6" s="2">
        <v>981021.67</v>
      </c>
      <c r="L6" s="3">
        <f t="shared" si="1"/>
        <v>6923.8199999999488</v>
      </c>
      <c r="M6" s="101">
        <f t="shared" si="2"/>
        <v>7.0083016422292175E-3</v>
      </c>
      <c r="O6" s="2">
        <v>57698.720000000001</v>
      </c>
      <c r="P6" s="3">
        <f t="shared" si="3"/>
        <v>-930246.77</v>
      </c>
    </row>
    <row r="7" spans="1:16" x14ac:dyDescent="0.35">
      <c r="A7">
        <v>10300</v>
      </c>
      <c r="B7" s="2">
        <v>1642420.77</v>
      </c>
      <c r="C7" s="2">
        <v>2586712.61</v>
      </c>
      <c r="D7" s="2">
        <v>27372.880000000001</v>
      </c>
      <c r="E7" s="2">
        <v>110923.19</v>
      </c>
      <c r="F7" s="2">
        <v>189924.76</v>
      </c>
      <c r="G7" s="2">
        <v>1848.7</v>
      </c>
      <c r="H7" s="2">
        <v>456007.66</v>
      </c>
      <c r="I7" s="2">
        <v>6570.35</v>
      </c>
      <c r="J7" s="100">
        <f t="shared" si="0"/>
        <v>3268436.96</v>
      </c>
      <c r="K7" s="2">
        <v>3151860.0000000005</v>
      </c>
      <c r="L7" s="3">
        <f t="shared" si="1"/>
        <v>116576.9599999995</v>
      </c>
      <c r="M7" s="101">
        <f t="shared" si="2"/>
        <v>3.5667495327797144E-2</v>
      </c>
      <c r="O7" s="2">
        <v>225467.21</v>
      </c>
      <c r="P7" s="3">
        <f t="shared" si="3"/>
        <v>-3042969.75</v>
      </c>
    </row>
    <row r="8" spans="1:16" x14ac:dyDescent="0.35">
      <c r="A8">
        <v>10600</v>
      </c>
      <c r="B8" s="2">
        <v>177477.53</v>
      </c>
      <c r="C8" s="2">
        <v>279035.65000000002</v>
      </c>
      <c r="D8" s="2">
        <v>2957.92</v>
      </c>
      <c r="E8" s="2">
        <v>54641.36</v>
      </c>
      <c r="F8" s="2">
        <v>93558.15</v>
      </c>
      <c r="G8" s="2">
        <v>910.68</v>
      </c>
      <c r="H8" s="2">
        <v>4958.5</v>
      </c>
      <c r="I8" s="2">
        <v>71.459999999999994</v>
      </c>
      <c r="J8" s="100">
        <f t="shared" si="0"/>
        <v>381492.36</v>
      </c>
      <c r="K8" s="2">
        <v>383216.96</v>
      </c>
      <c r="L8" s="3">
        <f t="shared" si="1"/>
        <v>-1724.6000000000349</v>
      </c>
      <c r="M8" s="101">
        <f t="shared" si="2"/>
        <v>-4.5206672028767101E-3</v>
      </c>
      <c r="O8" s="2">
        <v>24845.09</v>
      </c>
      <c r="P8" s="3">
        <f t="shared" si="3"/>
        <v>-356647.26999999996</v>
      </c>
    </row>
    <row r="9" spans="1:16" x14ac:dyDescent="0.35">
      <c r="A9">
        <v>10900</v>
      </c>
      <c r="B9" s="2">
        <v>50418.43</v>
      </c>
      <c r="C9" s="2">
        <v>76033.11</v>
      </c>
      <c r="D9" s="2">
        <v>840.37</v>
      </c>
      <c r="E9" s="2">
        <v>22304.37</v>
      </c>
      <c r="F9" s="2">
        <v>38189.800000000003</v>
      </c>
      <c r="G9" s="2">
        <v>371.74</v>
      </c>
      <c r="H9" s="2">
        <v>35168.58</v>
      </c>
      <c r="I9" s="2">
        <v>506.74</v>
      </c>
      <c r="J9" s="100">
        <f t="shared" si="0"/>
        <v>151110.33999999997</v>
      </c>
      <c r="K9" s="2">
        <v>143411.31</v>
      </c>
      <c r="L9" s="3">
        <f t="shared" si="1"/>
        <v>7699.0299999999697</v>
      </c>
      <c r="M9" s="101">
        <f t="shared" si="2"/>
        <v>5.094972322873452E-2</v>
      </c>
      <c r="O9" s="2">
        <v>10294.76</v>
      </c>
      <c r="P9" s="3">
        <f t="shared" si="3"/>
        <v>-140815.57999999996</v>
      </c>
    </row>
    <row r="10" spans="1:16" x14ac:dyDescent="0.35">
      <c r="A10">
        <v>12300</v>
      </c>
      <c r="B10" s="2">
        <v>24105.72</v>
      </c>
      <c r="C10" s="2">
        <v>35329.31</v>
      </c>
      <c r="D10" s="2">
        <v>401.77</v>
      </c>
      <c r="E10" s="2">
        <v>14290.19</v>
      </c>
      <c r="F10" s="2">
        <v>24467.919999999998</v>
      </c>
      <c r="G10" s="2">
        <v>238.17</v>
      </c>
      <c r="H10" s="2">
        <v>13012.48</v>
      </c>
      <c r="I10" s="2">
        <v>187.48</v>
      </c>
      <c r="J10" s="100">
        <f t="shared" si="0"/>
        <v>73637.12999999999</v>
      </c>
      <c r="K10" s="2">
        <v>67316.159999999989</v>
      </c>
      <c r="L10" s="3">
        <f t="shared" si="1"/>
        <v>6320.9700000000012</v>
      </c>
      <c r="M10" s="101">
        <f t="shared" si="2"/>
        <v>8.5839439967309999E-2</v>
      </c>
      <c r="O10" s="2">
        <v>5945.28</v>
      </c>
      <c r="P10" s="3">
        <f t="shared" si="3"/>
        <v>-67691.849999999991</v>
      </c>
    </row>
    <row r="11" spans="1:16" x14ac:dyDescent="0.35">
      <c r="A11">
        <v>13300</v>
      </c>
      <c r="B11" s="2">
        <v>208021.63</v>
      </c>
      <c r="C11" s="2">
        <v>333517.8</v>
      </c>
      <c r="D11" s="2">
        <v>3467.01</v>
      </c>
      <c r="E11" s="2">
        <v>0</v>
      </c>
      <c r="F11" s="2">
        <v>0</v>
      </c>
      <c r="G11" s="2">
        <v>0</v>
      </c>
      <c r="H11" s="2">
        <v>32499.61</v>
      </c>
      <c r="I11" s="2">
        <v>468.31</v>
      </c>
      <c r="J11" s="100">
        <f t="shared" si="0"/>
        <v>369952.73</v>
      </c>
      <c r="K11" s="2">
        <v>364849.32999999996</v>
      </c>
      <c r="L11" s="3">
        <f t="shared" si="1"/>
        <v>5103.4000000000233</v>
      </c>
      <c r="M11" s="101">
        <f t="shared" si="2"/>
        <v>1.3794735343620855E-2</v>
      </c>
      <c r="O11" s="2">
        <v>22660.37</v>
      </c>
      <c r="P11" s="3">
        <f t="shared" si="3"/>
        <v>-347292.36</v>
      </c>
    </row>
    <row r="12" spans="1:16" x14ac:dyDescent="0.35">
      <c r="A12">
        <v>13600</v>
      </c>
      <c r="B12" s="2">
        <v>88955.43</v>
      </c>
      <c r="C12" s="2">
        <v>135269.07999999999</v>
      </c>
      <c r="D12" s="2">
        <v>1482.56</v>
      </c>
      <c r="E12" s="2">
        <v>35937.839999999997</v>
      </c>
      <c r="F12" s="2">
        <v>61533.84</v>
      </c>
      <c r="G12" s="2">
        <v>599.02</v>
      </c>
      <c r="H12" s="2">
        <v>25967.39</v>
      </c>
      <c r="I12" s="2">
        <v>374.13</v>
      </c>
      <c r="J12" s="100">
        <f t="shared" si="0"/>
        <v>225226.02</v>
      </c>
      <c r="K12" s="2">
        <v>242248.21000000005</v>
      </c>
      <c r="L12" s="3">
        <f t="shared" si="1"/>
        <v>-17022.190000000061</v>
      </c>
      <c r="M12" s="101">
        <f t="shared" si="2"/>
        <v>-7.5578256899447319E-2</v>
      </c>
      <c r="O12" s="2">
        <v>17042.3</v>
      </c>
      <c r="P12" s="3">
        <f t="shared" si="3"/>
        <v>-208183.72</v>
      </c>
    </row>
    <row r="13" spans="1:16" x14ac:dyDescent="0.35">
      <c r="A13">
        <v>13700</v>
      </c>
      <c r="B13" s="2">
        <v>52064.67</v>
      </c>
      <c r="C13" s="2">
        <v>84291.47</v>
      </c>
      <c r="D13" s="2">
        <v>867.73</v>
      </c>
      <c r="E13" s="2">
        <v>0</v>
      </c>
      <c r="F13" s="2">
        <v>0</v>
      </c>
      <c r="G13" s="2">
        <v>0</v>
      </c>
      <c r="H13" s="2">
        <v>18726.080000000002</v>
      </c>
      <c r="I13" s="2">
        <v>269.82</v>
      </c>
      <c r="J13" s="100">
        <f t="shared" si="0"/>
        <v>104155.1</v>
      </c>
      <c r="K13" s="2">
        <v>86802.159999999989</v>
      </c>
      <c r="L13" s="3">
        <f t="shared" si="1"/>
        <v>17352.940000000017</v>
      </c>
      <c r="M13" s="101">
        <f t="shared" si="2"/>
        <v>0.16660672401063428</v>
      </c>
      <c r="O13" s="2">
        <v>4854.95</v>
      </c>
      <c r="P13" s="3">
        <f t="shared" si="3"/>
        <v>-99300.150000000009</v>
      </c>
    </row>
    <row r="14" spans="1:16" x14ac:dyDescent="0.35">
      <c r="A14">
        <v>20101</v>
      </c>
      <c r="B14" s="2">
        <v>96630.84</v>
      </c>
      <c r="C14" s="2">
        <v>151958.32999999999</v>
      </c>
      <c r="D14" s="2">
        <v>1610.47</v>
      </c>
      <c r="E14" s="2">
        <v>0</v>
      </c>
      <c r="F14" s="2">
        <v>0</v>
      </c>
      <c r="G14" s="2">
        <v>0</v>
      </c>
      <c r="H14" s="2">
        <v>74488.78</v>
      </c>
      <c r="I14" s="2">
        <v>1073.26</v>
      </c>
      <c r="J14" s="100">
        <f t="shared" si="0"/>
        <v>229130.84</v>
      </c>
      <c r="K14" s="2">
        <v>223583.19</v>
      </c>
      <c r="L14" s="3">
        <f t="shared" si="1"/>
        <v>5547.6499999999942</v>
      </c>
      <c r="M14" s="101">
        <f t="shared" si="2"/>
        <v>2.4211712399779945E-2</v>
      </c>
      <c r="O14" s="2">
        <v>13494.55</v>
      </c>
      <c r="P14" s="3">
        <f t="shared" si="3"/>
        <v>-215636.29</v>
      </c>
    </row>
    <row r="15" spans="1:16" x14ac:dyDescent="0.35">
      <c r="A15">
        <v>20102</v>
      </c>
      <c r="B15" s="2">
        <v>800700.5</v>
      </c>
      <c r="C15" s="2">
        <v>1309193.3</v>
      </c>
      <c r="D15" s="2">
        <v>13344.79</v>
      </c>
      <c r="E15" s="2">
        <v>46830.25</v>
      </c>
      <c r="F15" s="2">
        <v>80340.929999999993</v>
      </c>
      <c r="G15" s="2">
        <v>780.54</v>
      </c>
      <c r="H15" s="2">
        <v>162911.96</v>
      </c>
      <c r="I15" s="2">
        <v>2347.41</v>
      </c>
      <c r="J15" s="100">
        <f t="shared" si="0"/>
        <v>1568918.93</v>
      </c>
      <c r="K15" s="2">
        <v>1493280.95</v>
      </c>
      <c r="L15" s="3">
        <f t="shared" si="1"/>
        <v>75637.979999999981</v>
      </c>
      <c r="M15" s="101">
        <f t="shared" si="2"/>
        <v>4.8210253923062794E-2</v>
      </c>
      <c r="O15" s="2">
        <v>61622.09</v>
      </c>
      <c r="P15" s="3">
        <f t="shared" si="3"/>
        <v>-1507296.8399999999</v>
      </c>
    </row>
    <row r="16" spans="1:16" x14ac:dyDescent="0.35">
      <c r="A16">
        <v>20108</v>
      </c>
      <c r="B16" s="2">
        <v>12698.74</v>
      </c>
      <c r="C16" s="2">
        <v>19400.28</v>
      </c>
      <c r="D16" s="2">
        <v>211.65</v>
      </c>
      <c r="E16" s="2">
        <v>0</v>
      </c>
      <c r="F16" s="2">
        <v>0</v>
      </c>
      <c r="G16" s="2">
        <v>0</v>
      </c>
      <c r="H16" s="2">
        <v>5601.08</v>
      </c>
      <c r="I16" s="2">
        <v>80.72</v>
      </c>
      <c r="J16" s="100">
        <f t="shared" si="0"/>
        <v>25293.730000000003</v>
      </c>
      <c r="K16" s="2">
        <v>27770.990000000005</v>
      </c>
      <c r="L16" s="3">
        <f t="shared" si="1"/>
        <v>-2477.260000000002</v>
      </c>
      <c r="M16" s="101">
        <f t="shared" si="2"/>
        <v>-9.7939687029157091E-2</v>
      </c>
      <c r="O16" s="2">
        <v>2342.54</v>
      </c>
      <c r="P16" s="3">
        <f t="shared" si="3"/>
        <v>-22951.190000000002</v>
      </c>
    </row>
    <row r="17" spans="1:16" x14ac:dyDescent="0.35">
      <c r="A17">
        <v>20200</v>
      </c>
      <c r="B17" s="2">
        <v>157275.85</v>
      </c>
      <c r="C17" s="2">
        <v>255043.17</v>
      </c>
      <c r="D17" s="2">
        <v>2621.36</v>
      </c>
      <c r="E17" s="2">
        <v>8280.7199999999993</v>
      </c>
      <c r="F17" s="2">
        <v>14178.28</v>
      </c>
      <c r="G17" s="2">
        <v>138</v>
      </c>
      <c r="H17" s="2">
        <v>5340.85</v>
      </c>
      <c r="I17" s="2">
        <v>76.97</v>
      </c>
      <c r="J17" s="100">
        <f t="shared" si="0"/>
        <v>277398.63</v>
      </c>
      <c r="K17" s="2">
        <v>274661.64</v>
      </c>
      <c r="L17" s="3">
        <f t="shared" si="1"/>
        <v>2736.9899999999907</v>
      </c>
      <c r="M17" s="101">
        <f t="shared" si="2"/>
        <v>9.8666312807672869E-3</v>
      </c>
      <c r="O17" s="2">
        <v>14247.33</v>
      </c>
      <c r="P17" s="3">
        <f t="shared" si="3"/>
        <v>-263151.3</v>
      </c>
    </row>
    <row r="18" spans="1:16" x14ac:dyDescent="0.35">
      <c r="A18">
        <v>20300</v>
      </c>
      <c r="B18" s="2">
        <v>122936.85</v>
      </c>
      <c r="C18" s="2">
        <v>190840.6</v>
      </c>
      <c r="D18" s="2">
        <v>2048.86</v>
      </c>
      <c r="E18" s="2">
        <v>14438.88</v>
      </c>
      <c r="F18" s="2">
        <v>24722.560000000001</v>
      </c>
      <c r="G18" s="2">
        <v>240.64</v>
      </c>
      <c r="H18" s="2">
        <v>25828.73</v>
      </c>
      <c r="I18" s="2">
        <v>372.16</v>
      </c>
      <c r="J18" s="100">
        <f t="shared" si="0"/>
        <v>244053.55000000002</v>
      </c>
      <c r="K18" s="2">
        <v>234774.34</v>
      </c>
      <c r="L18" s="3">
        <f t="shared" si="1"/>
        <v>9279.210000000021</v>
      </c>
      <c r="M18" s="101">
        <f t="shared" si="2"/>
        <v>3.8021204772477273E-2</v>
      </c>
      <c r="O18" s="2">
        <v>19653.82</v>
      </c>
      <c r="P18" s="3">
        <f t="shared" si="3"/>
        <v>-224399.73</v>
      </c>
    </row>
    <row r="19" spans="1:16" x14ac:dyDescent="0.35">
      <c r="A19">
        <v>20400</v>
      </c>
      <c r="B19" s="2">
        <v>834935.59</v>
      </c>
      <c r="C19" s="2">
        <v>1339060.8999999999</v>
      </c>
      <c r="D19" s="2">
        <v>13915.77</v>
      </c>
      <c r="E19" s="2">
        <v>139494.6</v>
      </c>
      <c r="F19" s="2">
        <v>238846.5</v>
      </c>
      <c r="G19" s="2">
        <v>2325</v>
      </c>
      <c r="H19" s="2">
        <v>341679.64</v>
      </c>
      <c r="I19" s="2">
        <v>4923.37</v>
      </c>
      <c r="J19" s="100">
        <f t="shared" si="0"/>
        <v>1940751.1800000002</v>
      </c>
      <c r="K19" s="2">
        <v>1884506.86</v>
      </c>
      <c r="L19" s="3">
        <f t="shared" si="1"/>
        <v>56244.320000000065</v>
      </c>
      <c r="M19" s="101">
        <f t="shared" si="2"/>
        <v>2.8980696021011852E-2</v>
      </c>
      <c r="O19" s="2">
        <v>90532.96</v>
      </c>
      <c r="P19" s="3">
        <f t="shared" si="3"/>
        <v>-1850218.2200000002</v>
      </c>
    </row>
    <row r="20" spans="1:16" x14ac:dyDescent="0.35">
      <c r="A20">
        <v>20500</v>
      </c>
      <c r="B20" s="2">
        <v>392764.61</v>
      </c>
      <c r="C20" s="2">
        <v>633716.91</v>
      </c>
      <c r="D20" s="2">
        <v>6546.12</v>
      </c>
      <c r="E20" s="2">
        <v>25848</v>
      </c>
      <c r="F20" s="2">
        <v>44257.52</v>
      </c>
      <c r="G20" s="2">
        <v>430.8</v>
      </c>
      <c r="H20" s="2">
        <v>87942.3</v>
      </c>
      <c r="I20" s="2">
        <v>1267.17</v>
      </c>
      <c r="J20" s="100">
        <f t="shared" si="0"/>
        <v>774160.82000000018</v>
      </c>
      <c r="K20" s="2">
        <v>738044.2300000001</v>
      </c>
      <c r="L20" s="3">
        <f t="shared" si="1"/>
        <v>36116.590000000084</v>
      </c>
      <c r="M20" s="101">
        <f t="shared" si="2"/>
        <v>4.6652567615085551E-2</v>
      </c>
      <c r="O20" s="2">
        <v>38782.239999999998</v>
      </c>
      <c r="P20" s="3">
        <f t="shared" si="3"/>
        <v>-735378.58000000019</v>
      </c>
    </row>
    <row r="21" spans="1:16" x14ac:dyDescent="0.35">
      <c r="A21">
        <v>20600</v>
      </c>
      <c r="B21" s="2">
        <v>1234220.45</v>
      </c>
      <c r="C21" s="2">
        <v>2070599.12</v>
      </c>
      <c r="D21" s="2">
        <v>20569.97</v>
      </c>
      <c r="E21" s="2">
        <v>53755.57</v>
      </c>
      <c r="F21" s="2">
        <v>92041.82</v>
      </c>
      <c r="G21" s="2">
        <v>895.9</v>
      </c>
      <c r="H21" s="2">
        <v>259372.17</v>
      </c>
      <c r="I21" s="2">
        <v>3737.16</v>
      </c>
      <c r="J21" s="100">
        <f t="shared" si="0"/>
        <v>2447216.14</v>
      </c>
      <c r="K21" s="2">
        <v>2314391.0600000005</v>
      </c>
      <c r="L21" s="3">
        <f t="shared" si="1"/>
        <v>132825.07999999961</v>
      </c>
      <c r="M21" s="101">
        <f t="shared" si="2"/>
        <v>5.4275990513857758E-2</v>
      </c>
      <c r="O21" s="2">
        <v>42655.55</v>
      </c>
      <c r="P21" s="3">
        <f t="shared" si="3"/>
        <v>-2404560.5900000003</v>
      </c>
    </row>
    <row r="22" spans="1:16" x14ac:dyDescent="0.35">
      <c r="A22">
        <v>21100</v>
      </c>
      <c r="B22" s="2">
        <v>96969.69</v>
      </c>
      <c r="C22" s="2">
        <v>156489.59</v>
      </c>
      <c r="D22" s="2">
        <v>1616.15</v>
      </c>
      <c r="E22" s="2">
        <v>10772.55</v>
      </c>
      <c r="F22" s="2">
        <v>18445.05</v>
      </c>
      <c r="G22" s="2">
        <v>179.55</v>
      </c>
      <c r="H22" s="2">
        <v>12814.68</v>
      </c>
      <c r="I22" s="2">
        <v>184.66</v>
      </c>
      <c r="J22" s="100">
        <f t="shared" si="0"/>
        <v>189729.67999999996</v>
      </c>
      <c r="K22" s="2">
        <v>187380.12</v>
      </c>
      <c r="L22" s="3">
        <f t="shared" si="1"/>
        <v>2349.5599999999686</v>
      </c>
      <c r="M22" s="101">
        <f t="shared" si="2"/>
        <v>1.2383724043597022E-2</v>
      </c>
      <c r="O22" s="2">
        <v>9543.35</v>
      </c>
      <c r="P22" s="3">
        <f t="shared" si="3"/>
        <v>-180186.32999999996</v>
      </c>
    </row>
    <row r="23" spans="1:16" x14ac:dyDescent="0.35">
      <c r="A23">
        <v>21400</v>
      </c>
      <c r="B23" s="2">
        <v>4034063.05</v>
      </c>
      <c r="C23" s="2">
        <v>6751908.9800000004</v>
      </c>
      <c r="D23" s="2">
        <v>67231.97</v>
      </c>
      <c r="E23" s="2">
        <v>133824.70000000001</v>
      </c>
      <c r="F23" s="2">
        <v>229136.76</v>
      </c>
      <c r="G23" s="2">
        <v>2230.42</v>
      </c>
      <c r="H23" s="2">
        <v>680196.35</v>
      </c>
      <c r="I23" s="2">
        <v>9800.99</v>
      </c>
      <c r="J23" s="100">
        <f t="shared" si="0"/>
        <v>7740505.4699999997</v>
      </c>
      <c r="K23" s="2">
        <v>8173821.1200000001</v>
      </c>
      <c r="L23" s="3">
        <f t="shared" si="1"/>
        <v>-433315.65000000037</v>
      </c>
      <c r="M23" s="101">
        <f t="shared" si="2"/>
        <v>-5.5980278249192994E-2</v>
      </c>
      <c r="O23" s="2">
        <v>155260.62</v>
      </c>
      <c r="P23" s="3">
        <f t="shared" si="3"/>
        <v>-7585244.8499999996</v>
      </c>
    </row>
    <row r="24" spans="1:16" x14ac:dyDescent="0.35">
      <c r="A24">
        <v>21900</v>
      </c>
      <c r="B24" s="2">
        <v>0</v>
      </c>
      <c r="C24" s="2">
        <v>0</v>
      </c>
      <c r="D24" s="2">
        <v>0</v>
      </c>
      <c r="E24" s="2">
        <v>0</v>
      </c>
      <c r="F24" s="2">
        <v>0</v>
      </c>
      <c r="G24" s="2">
        <v>0</v>
      </c>
      <c r="H24" s="2">
        <v>0</v>
      </c>
      <c r="I24" s="2">
        <v>0</v>
      </c>
      <c r="J24" s="100">
        <f t="shared" si="0"/>
        <v>0</v>
      </c>
      <c r="K24" s="2">
        <v>26336.98</v>
      </c>
      <c r="L24" s="3">
        <f t="shared" si="1"/>
        <v>-26336.98</v>
      </c>
      <c r="M24" s="101">
        <f t="shared" si="2"/>
        <v>0</v>
      </c>
      <c r="O24" s="2">
        <v>2658.86</v>
      </c>
      <c r="P24" s="3">
        <f t="shared" si="3"/>
        <v>2658.86</v>
      </c>
    </row>
    <row r="25" spans="1:16" x14ac:dyDescent="0.35">
      <c r="A25">
        <v>22100</v>
      </c>
      <c r="B25" s="2">
        <v>123190.36</v>
      </c>
      <c r="C25" s="2">
        <v>191950.67</v>
      </c>
      <c r="D25" s="2">
        <v>2054.19</v>
      </c>
      <c r="E25" s="2">
        <v>54160.31</v>
      </c>
      <c r="F25" s="2">
        <v>92738.7</v>
      </c>
      <c r="G25" s="2">
        <v>903.12</v>
      </c>
      <c r="H25" s="2">
        <v>0</v>
      </c>
      <c r="I25" s="2">
        <v>0</v>
      </c>
      <c r="J25" s="100">
        <f t="shared" si="0"/>
        <v>287646.68</v>
      </c>
      <c r="K25" s="2">
        <v>286352.90000000002</v>
      </c>
      <c r="L25" s="3">
        <f t="shared" si="1"/>
        <v>1293.7799999999697</v>
      </c>
      <c r="M25" s="101">
        <f t="shared" si="2"/>
        <v>4.4978096044771656E-3</v>
      </c>
      <c r="O25" s="2">
        <v>18988.2</v>
      </c>
      <c r="P25" s="3">
        <f t="shared" si="3"/>
        <v>-268658.48</v>
      </c>
    </row>
    <row r="26" spans="1:16" x14ac:dyDescent="0.35">
      <c r="A26">
        <v>22200</v>
      </c>
      <c r="B26" s="2">
        <v>7686.24</v>
      </c>
      <c r="C26" s="2">
        <v>12372.92</v>
      </c>
      <c r="D26" s="2">
        <v>128.1</v>
      </c>
      <c r="E26" s="2">
        <v>0</v>
      </c>
      <c r="F26" s="2">
        <v>0</v>
      </c>
      <c r="G26" s="2">
        <v>0</v>
      </c>
      <c r="H26" s="2">
        <v>0</v>
      </c>
      <c r="I26" s="2">
        <v>0</v>
      </c>
      <c r="J26" s="100">
        <f t="shared" si="0"/>
        <v>12501.02</v>
      </c>
      <c r="K26" s="2">
        <v>13838.93</v>
      </c>
      <c r="L26" s="3">
        <f t="shared" si="1"/>
        <v>-1337.9099999999999</v>
      </c>
      <c r="M26" s="101">
        <f t="shared" si="2"/>
        <v>-0.10702406683614615</v>
      </c>
      <c r="O26" s="2">
        <v>787.72</v>
      </c>
      <c r="P26" s="3">
        <f t="shared" si="3"/>
        <v>-11713.300000000001</v>
      </c>
    </row>
    <row r="27" spans="1:16" x14ac:dyDescent="0.35">
      <c r="A27">
        <v>30100</v>
      </c>
      <c r="B27" s="2">
        <v>24699172.620000001</v>
      </c>
      <c r="C27" s="2">
        <v>37798026.789999999</v>
      </c>
      <c r="D27" s="2">
        <v>411664.49</v>
      </c>
      <c r="E27" s="2">
        <v>1281284.82</v>
      </c>
      <c r="F27" s="2">
        <v>2193840.5699999998</v>
      </c>
      <c r="G27" s="2">
        <v>21355.09</v>
      </c>
      <c r="H27" s="2">
        <v>28463816.52</v>
      </c>
      <c r="I27" s="2">
        <v>410181.82</v>
      </c>
      <c r="J27" s="100">
        <f t="shared" si="0"/>
        <v>69298885.280000001</v>
      </c>
      <c r="K27" s="2">
        <v>69649525.25999999</v>
      </c>
      <c r="L27" s="3">
        <f t="shared" si="1"/>
        <v>-350639.97999998927</v>
      </c>
      <c r="M27" s="101">
        <f t="shared" si="2"/>
        <v>-5.0598213605202924E-3</v>
      </c>
      <c r="O27" s="2">
        <v>4495020.92</v>
      </c>
      <c r="P27" s="3">
        <f t="shared" si="3"/>
        <v>-64803864.359999999</v>
      </c>
    </row>
    <row r="28" spans="1:16" x14ac:dyDescent="0.35">
      <c r="A28">
        <v>30200</v>
      </c>
      <c r="B28" s="2">
        <v>2385319.33</v>
      </c>
      <c r="C28" s="2">
        <v>3647051.01</v>
      </c>
      <c r="D28" s="2">
        <v>39756.1</v>
      </c>
      <c r="E28" s="2">
        <v>63969.21</v>
      </c>
      <c r="F28" s="2">
        <v>109528.31</v>
      </c>
      <c r="G28" s="2">
        <v>1066.19</v>
      </c>
      <c r="H28" s="2">
        <v>2215228.5099999998</v>
      </c>
      <c r="I28" s="2">
        <v>31920.05</v>
      </c>
      <c r="J28" s="100">
        <f t="shared" si="0"/>
        <v>6044550.1699999999</v>
      </c>
      <c r="K28" s="2">
        <v>6130464.8099999996</v>
      </c>
      <c r="L28" s="3">
        <f t="shared" si="1"/>
        <v>-85914.639999999665</v>
      </c>
      <c r="M28" s="101">
        <f t="shared" si="2"/>
        <v>-1.4213570502964271E-2</v>
      </c>
      <c r="O28" s="2">
        <v>437138.39</v>
      </c>
      <c r="P28" s="3">
        <f t="shared" si="3"/>
        <v>-5607411.7800000003</v>
      </c>
    </row>
    <row r="29" spans="1:16" x14ac:dyDescent="0.35">
      <c r="A29">
        <v>30300</v>
      </c>
      <c r="B29" s="2">
        <v>17052327.16</v>
      </c>
      <c r="C29" s="2">
        <v>26264778.620000001</v>
      </c>
      <c r="D29" s="2">
        <v>284206.96999999997</v>
      </c>
      <c r="E29" s="2">
        <v>709975.32</v>
      </c>
      <c r="F29" s="2">
        <v>1215635.17</v>
      </c>
      <c r="G29" s="2">
        <v>11833.16</v>
      </c>
      <c r="H29" s="2">
        <v>20727988.199999999</v>
      </c>
      <c r="I29" s="2">
        <v>298675.19</v>
      </c>
      <c r="J29" s="100">
        <f t="shared" si="0"/>
        <v>48803117.309999995</v>
      </c>
      <c r="K29" s="2">
        <v>48206080.859999992</v>
      </c>
      <c r="L29" s="3">
        <f t="shared" si="1"/>
        <v>597036.45000000298</v>
      </c>
      <c r="M29" s="101">
        <f t="shared" si="2"/>
        <v>1.2233572011549912E-2</v>
      </c>
      <c r="O29" s="2">
        <v>2932588.77</v>
      </c>
      <c r="P29" s="3">
        <f t="shared" si="3"/>
        <v>-45870528.539999992</v>
      </c>
    </row>
    <row r="30" spans="1:16" x14ac:dyDescent="0.35">
      <c r="A30">
        <v>30400</v>
      </c>
      <c r="B30" s="2">
        <v>2360442.8199999998</v>
      </c>
      <c r="C30" s="2">
        <v>3572967.33</v>
      </c>
      <c r="D30" s="2">
        <v>39341.58</v>
      </c>
      <c r="E30" s="2">
        <v>96863.22</v>
      </c>
      <c r="F30" s="2">
        <v>165850.09</v>
      </c>
      <c r="G30" s="2">
        <v>1614.48</v>
      </c>
      <c r="H30" s="2">
        <v>2475944.0299999998</v>
      </c>
      <c r="I30" s="2">
        <v>35679.25</v>
      </c>
      <c r="J30" s="100">
        <f t="shared" si="0"/>
        <v>6291396.7600000007</v>
      </c>
      <c r="K30" s="2">
        <v>6346690.0900000008</v>
      </c>
      <c r="L30" s="3">
        <f t="shared" si="1"/>
        <v>-55293.330000000075</v>
      </c>
      <c r="M30" s="101">
        <f t="shared" si="2"/>
        <v>-8.7887208690364121E-3</v>
      </c>
      <c r="O30" s="2">
        <v>468629.5</v>
      </c>
      <c r="P30" s="3">
        <f t="shared" si="3"/>
        <v>-5822767.2600000007</v>
      </c>
    </row>
    <row r="31" spans="1:16" x14ac:dyDescent="0.35">
      <c r="A31">
        <v>30500</v>
      </c>
      <c r="B31" s="2">
        <v>12229271.210000001</v>
      </c>
      <c r="C31" s="2">
        <v>19282126.559999999</v>
      </c>
      <c r="D31" s="2">
        <v>203821.5</v>
      </c>
      <c r="E31" s="2">
        <v>462765.33</v>
      </c>
      <c r="F31" s="2">
        <v>792357.08</v>
      </c>
      <c r="G31" s="2">
        <v>7712.98</v>
      </c>
      <c r="H31" s="2">
        <v>16121847.66</v>
      </c>
      <c r="I31" s="2">
        <v>232303.46</v>
      </c>
      <c r="J31" s="100">
        <f t="shared" si="0"/>
        <v>36640169.240000002</v>
      </c>
      <c r="K31" s="2">
        <v>35794993.460000001</v>
      </c>
      <c r="L31" s="3">
        <f t="shared" si="1"/>
        <v>845175.78000000119</v>
      </c>
      <c r="M31" s="101">
        <f t="shared" si="2"/>
        <v>2.3066918017325216E-2</v>
      </c>
      <c r="O31" s="2">
        <v>1657085.95</v>
      </c>
      <c r="P31" s="3">
        <f t="shared" si="3"/>
        <v>-34983083.289999999</v>
      </c>
    </row>
    <row r="32" spans="1:16" x14ac:dyDescent="0.35">
      <c r="A32">
        <v>30600</v>
      </c>
      <c r="B32" s="2">
        <v>1730195.85</v>
      </c>
      <c r="C32" s="2">
        <v>2797786.71</v>
      </c>
      <c r="D32" s="2">
        <v>28836.84</v>
      </c>
      <c r="E32" s="2">
        <v>217603.39</v>
      </c>
      <c r="F32" s="2">
        <v>372585.72</v>
      </c>
      <c r="G32" s="2">
        <v>3626.79</v>
      </c>
      <c r="H32" s="2">
        <v>718214.49</v>
      </c>
      <c r="I32" s="2">
        <v>10342.15</v>
      </c>
      <c r="J32" s="100">
        <f t="shared" si="0"/>
        <v>3931392.7</v>
      </c>
      <c r="K32" s="2">
        <v>3901273.93</v>
      </c>
      <c r="L32" s="3">
        <f t="shared" si="1"/>
        <v>30118.770000000019</v>
      </c>
      <c r="M32" s="101">
        <f t="shared" si="2"/>
        <v>7.6610942478475925E-3</v>
      </c>
      <c r="O32" s="2">
        <v>164203.93000000002</v>
      </c>
      <c r="P32" s="3">
        <f t="shared" si="3"/>
        <v>-3767188.77</v>
      </c>
    </row>
    <row r="33" spans="1:16" x14ac:dyDescent="0.35">
      <c r="A33">
        <v>30700</v>
      </c>
      <c r="B33" s="2">
        <v>171718.59</v>
      </c>
      <c r="C33" s="2">
        <v>263538.36</v>
      </c>
      <c r="D33" s="2">
        <v>2862.12</v>
      </c>
      <c r="E33" s="2">
        <v>9494.31</v>
      </c>
      <c r="F33" s="2">
        <v>16256.17</v>
      </c>
      <c r="G33" s="2">
        <v>158.24</v>
      </c>
      <c r="H33" s="2">
        <v>27005.39</v>
      </c>
      <c r="I33" s="2">
        <v>389.14</v>
      </c>
      <c r="J33" s="100">
        <f t="shared" si="0"/>
        <v>310209.42</v>
      </c>
      <c r="K33" s="2">
        <v>163045.26000000004</v>
      </c>
      <c r="L33" s="3">
        <f t="shared" si="1"/>
        <v>147164.15999999995</v>
      </c>
      <c r="M33" s="101">
        <f t="shared" si="2"/>
        <v>0.47440261485289503</v>
      </c>
      <c r="O33" s="2">
        <v>30481.17</v>
      </c>
      <c r="P33" s="3">
        <f t="shared" si="3"/>
        <v>-279728.25</v>
      </c>
    </row>
    <row r="34" spans="1:16" x14ac:dyDescent="0.35">
      <c r="A34">
        <v>30800</v>
      </c>
      <c r="B34" s="2">
        <v>1321934.26</v>
      </c>
      <c r="C34" s="2">
        <v>2116329.52</v>
      </c>
      <c r="D34" s="2">
        <v>22032.06</v>
      </c>
      <c r="E34" s="2">
        <v>67931.570000000007</v>
      </c>
      <c r="F34" s="2">
        <v>116313.58</v>
      </c>
      <c r="G34" s="2">
        <v>1132.19</v>
      </c>
      <c r="H34" s="2">
        <v>126538.64</v>
      </c>
      <c r="I34" s="2">
        <v>1823.31</v>
      </c>
      <c r="J34" s="100">
        <f t="shared" si="0"/>
        <v>2384169.3000000003</v>
      </c>
      <c r="K34" s="2">
        <v>2453253.63</v>
      </c>
      <c r="L34" s="3">
        <f t="shared" si="1"/>
        <v>-69084.329999999609</v>
      </c>
      <c r="M34" s="101">
        <f t="shared" si="2"/>
        <v>-2.8976268589650744E-2</v>
      </c>
      <c r="O34" s="2">
        <v>147113.66</v>
      </c>
      <c r="P34" s="3">
        <f t="shared" si="3"/>
        <v>-2237055.64</v>
      </c>
    </row>
    <row r="35" spans="1:16" x14ac:dyDescent="0.35">
      <c r="A35">
        <v>30900</v>
      </c>
      <c r="B35" s="2">
        <v>332348.84999999998</v>
      </c>
      <c r="C35" s="2">
        <v>533661.68999999994</v>
      </c>
      <c r="D35" s="2">
        <v>5539.16</v>
      </c>
      <c r="E35" s="2">
        <v>19237.45</v>
      </c>
      <c r="F35" s="2">
        <v>32938.82</v>
      </c>
      <c r="G35" s="2">
        <v>320.63</v>
      </c>
      <c r="H35" s="2">
        <v>0</v>
      </c>
      <c r="I35" s="2">
        <v>0</v>
      </c>
      <c r="J35" s="100">
        <f t="shared" si="0"/>
        <v>572460.29999999993</v>
      </c>
      <c r="K35" s="2">
        <v>586957.04</v>
      </c>
      <c r="L35" s="3">
        <f t="shared" si="1"/>
        <v>-14496.740000000107</v>
      </c>
      <c r="M35" s="101">
        <f t="shared" si="2"/>
        <v>-2.5323572656479599E-2</v>
      </c>
      <c r="O35" s="2">
        <v>35389.51</v>
      </c>
      <c r="P35" s="3">
        <f t="shared" si="3"/>
        <v>-537070.78999999992</v>
      </c>
    </row>
    <row r="36" spans="1:16" x14ac:dyDescent="0.35">
      <c r="A36">
        <v>31100</v>
      </c>
      <c r="B36" s="2">
        <v>682259.98</v>
      </c>
      <c r="C36" s="2">
        <v>1085948.5</v>
      </c>
      <c r="D36" s="2">
        <v>11370.83</v>
      </c>
      <c r="E36" s="2">
        <v>50838.26</v>
      </c>
      <c r="F36" s="2">
        <v>87045.94</v>
      </c>
      <c r="G36" s="2">
        <v>847.33</v>
      </c>
      <c r="H36" s="2">
        <v>404383.31</v>
      </c>
      <c r="I36" s="2">
        <v>5826.52</v>
      </c>
      <c r="J36" s="100">
        <f t="shared" si="0"/>
        <v>1595422.4300000002</v>
      </c>
      <c r="K36" s="2">
        <v>1585208.16</v>
      </c>
      <c r="L36" s="3">
        <f t="shared" si="1"/>
        <v>10214.270000000251</v>
      </c>
      <c r="M36" s="101">
        <f t="shared" si="2"/>
        <v>6.4022354255106285E-3</v>
      </c>
      <c r="O36" s="2">
        <v>82228.81</v>
      </c>
      <c r="P36" s="3">
        <f t="shared" si="3"/>
        <v>-1513193.62</v>
      </c>
    </row>
    <row r="37" spans="1:16" x14ac:dyDescent="0.35">
      <c r="A37">
        <v>31102</v>
      </c>
      <c r="B37" s="2">
        <v>546946.47</v>
      </c>
      <c r="C37" s="2">
        <v>860198.93</v>
      </c>
      <c r="D37" s="2">
        <v>9116.2199999999993</v>
      </c>
      <c r="E37" s="2">
        <v>4291.05</v>
      </c>
      <c r="F37" s="2">
        <v>7347.2</v>
      </c>
      <c r="G37" s="2">
        <v>71.53</v>
      </c>
      <c r="H37" s="2">
        <v>229568.91</v>
      </c>
      <c r="I37" s="2">
        <v>3308.16</v>
      </c>
      <c r="J37" s="100">
        <f t="shared" si="0"/>
        <v>1109610.95</v>
      </c>
      <c r="K37" s="2">
        <v>1102215.03</v>
      </c>
      <c r="L37" s="3">
        <f t="shared" si="1"/>
        <v>7395.9199999999255</v>
      </c>
      <c r="M37" s="101">
        <f t="shared" si="2"/>
        <v>6.6653271581358546E-3</v>
      </c>
      <c r="O37" s="2">
        <v>76293.73</v>
      </c>
      <c r="P37" s="3">
        <f t="shared" si="3"/>
        <v>-1033317.22</v>
      </c>
    </row>
    <row r="38" spans="1:16" x14ac:dyDescent="0.35">
      <c r="A38">
        <v>31104</v>
      </c>
      <c r="B38" s="2">
        <v>1478275.53</v>
      </c>
      <c r="C38" s="2">
        <v>2355161.29</v>
      </c>
      <c r="D38" s="2">
        <v>24638.39</v>
      </c>
      <c r="E38" s="2">
        <v>83669.84</v>
      </c>
      <c r="F38" s="2">
        <v>143261.04999999999</v>
      </c>
      <c r="G38" s="2">
        <v>1394.67</v>
      </c>
      <c r="H38" s="2">
        <v>535282.69999999995</v>
      </c>
      <c r="I38" s="2">
        <v>7713.26</v>
      </c>
      <c r="J38" s="100">
        <f t="shared" si="0"/>
        <v>3067451.3599999994</v>
      </c>
      <c r="K38" s="2">
        <v>3013786.2699999996</v>
      </c>
      <c r="L38" s="3">
        <f t="shared" si="1"/>
        <v>53665.089999999851</v>
      </c>
      <c r="M38" s="101">
        <f t="shared" si="2"/>
        <v>1.749500927701747E-2</v>
      </c>
      <c r="O38" s="2">
        <v>175970.89</v>
      </c>
      <c r="P38" s="3">
        <f t="shared" si="3"/>
        <v>-2891480.4699999993</v>
      </c>
    </row>
    <row r="39" spans="1:16" x14ac:dyDescent="0.35">
      <c r="A39">
        <v>31105</v>
      </c>
      <c r="B39" s="2">
        <v>253104.51</v>
      </c>
      <c r="C39" s="2">
        <v>387308.94</v>
      </c>
      <c r="D39" s="2">
        <v>4218.46</v>
      </c>
      <c r="E39" s="2">
        <v>7784.87</v>
      </c>
      <c r="F39" s="2">
        <v>13329.42</v>
      </c>
      <c r="G39" s="2">
        <v>129.75</v>
      </c>
      <c r="H39" s="2">
        <v>45930.9</v>
      </c>
      <c r="I39" s="2">
        <v>661.83</v>
      </c>
      <c r="J39" s="100">
        <f t="shared" si="0"/>
        <v>451579.30000000005</v>
      </c>
      <c r="K39" s="2">
        <v>465252.73</v>
      </c>
      <c r="L39" s="3">
        <f t="shared" si="1"/>
        <v>-13673.429999999935</v>
      </c>
      <c r="M39" s="101">
        <f t="shared" si="2"/>
        <v>-3.0279133698112234E-2</v>
      </c>
      <c r="O39" s="2">
        <v>46060.59</v>
      </c>
      <c r="P39" s="3">
        <f t="shared" si="3"/>
        <v>-405518.71000000008</v>
      </c>
    </row>
    <row r="40" spans="1:16" x14ac:dyDescent="0.35">
      <c r="A40">
        <v>31107</v>
      </c>
      <c r="B40" s="2">
        <v>644708.57999999996</v>
      </c>
      <c r="C40" s="2">
        <v>1020408.4</v>
      </c>
      <c r="D40" s="2">
        <v>10745.29</v>
      </c>
      <c r="E40" s="2">
        <v>10733.77</v>
      </c>
      <c r="F40" s="2">
        <v>18378.73</v>
      </c>
      <c r="G40" s="2">
        <v>178.9</v>
      </c>
      <c r="H40" s="2">
        <v>161384.13</v>
      </c>
      <c r="I40" s="2">
        <v>2325.4899999999998</v>
      </c>
      <c r="J40" s="100">
        <f t="shared" si="0"/>
        <v>1213420.9400000002</v>
      </c>
      <c r="K40" s="2">
        <v>1261870.6900000002</v>
      </c>
      <c r="L40" s="3">
        <f t="shared" si="1"/>
        <v>-48449.75</v>
      </c>
      <c r="M40" s="101">
        <f t="shared" si="2"/>
        <v>-3.9928229687547667E-2</v>
      </c>
      <c r="O40" s="2">
        <v>83472.86</v>
      </c>
      <c r="P40" s="3">
        <f t="shared" si="3"/>
        <v>-1129948.08</v>
      </c>
    </row>
    <row r="41" spans="1:16" x14ac:dyDescent="0.35">
      <c r="A41">
        <v>31108</v>
      </c>
      <c r="B41" s="2">
        <v>3023649.57</v>
      </c>
      <c r="C41" s="2">
        <v>4735364.21</v>
      </c>
      <c r="D41" s="2">
        <v>50395.07</v>
      </c>
      <c r="E41" s="2">
        <v>90702.59</v>
      </c>
      <c r="F41" s="2">
        <v>155302.1</v>
      </c>
      <c r="G41" s="2">
        <v>1511.69</v>
      </c>
      <c r="H41" s="2">
        <v>739921.25</v>
      </c>
      <c r="I41" s="2">
        <v>10661.79</v>
      </c>
      <c r="J41" s="100">
        <f t="shared" si="0"/>
        <v>5693156.1100000003</v>
      </c>
      <c r="K41" s="2">
        <v>6099876.4600000009</v>
      </c>
      <c r="L41" s="3">
        <f t="shared" si="1"/>
        <v>-406720.35000000056</v>
      </c>
      <c r="M41" s="101">
        <f t="shared" si="2"/>
        <v>-7.1440224392511964E-2</v>
      </c>
      <c r="O41" s="2">
        <v>441789.62</v>
      </c>
      <c r="P41" s="3">
        <f t="shared" si="3"/>
        <v>-5251366.49</v>
      </c>
    </row>
    <row r="42" spans="1:16" x14ac:dyDescent="0.35">
      <c r="A42">
        <v>31113</v>
      </c>
      <c r="B42" s="2">
        <v>346191.52</v>
      </c>
      <c r="C42" s="2">
        <v>552093.57999999996</v>
      </c>
      <c r="D42" s="2">
        <v>5770.14</v>
      </c>
      <c r="E42" s="2">
        <v>24214.05</v>
      </c>
      <c r="F42" s="2">
        <v>41459.79</v>
      </c>
      <c r="G42" s="2">
        <v>403.56</v>
      </c>
      <c r="H42" s="2">
        <v>81966.98</v>
      </c>
      <c r="I42" s="2">
        <v>1181.17</v>
      </c>
      <c r="J42" s="100">
        <f t="shared" si="0"/>
        <v>682875.22000000009</v>
      </c>
      <c r="K42" s="2">
        <v>634461.98</v>
      </c>
      <c r="L42" s="3">
        <f t="shared" si="1"/>
        <v>48413.240000000107</v>
      </c>
      <c r="M42" s="101">
        <f t="shared" si="2"/>
        <v>7.089617338874897E-2</v>
      </c>
      <c r="O42" s="2">
        <v>40662.730000000003</v>
      </c>
      <c r="P42" s="3">
        <f t="shared" si="3"/>
        <v>-642212.49000000011</v>
      </c>
    </row>
    <row r="43" spans="1:16" x14ac:dyDescent="0.35">
      <c r="A43">
        <v>31121</v>
      </c>
      <c r="B43" s="2">
        <v>1157483.29</v>
      </c>
      <c r="C43" s="2">
        <v>1796477.18</v>
      </c>
      <c r="D43" s="2">
        <v>19291.63</v>
      </c>
      <c r="E43" s="2">
        <v>59853.760000000002</v>
      </c>
      <c r="F43" s="2">
        <v>102482.46</v>
      </c>
      <c r="G43" s="2">
        <v>997.6</v>
      </c>
      <c r="H43" s="2">
        <v>256618.19</v>
      </c>
      <c r="I43" s="2">
        <v>3697.66</v>
      </c>
      <c r="J43" s="100">
        <f t="shared" si="0"/>
        <v>2179564.7200000002</v>
      </c>
      <c r="K43" s="2">
        <v>2392563.0099999998</v>
      </c>
      <c r="L43" s="3">
        <f t="shared" si="1"/>
        <v>-212998.28999999957</v>
      </c>
      <c r="M43" s="101">
        <f t="shared" si="2"/>
        <v>-9.7725150368555946E-2</v>
      </c>
      <c r="O43" s="2">
        <v>185387.53</v>
      </c>
      <c r="P43" s="3">
        <f t="shared" si="3"/>
        <v>-1994177.1900000002</v>
      </c>
    </row>
    <row r="44" spans="1:16" x14ac:dyDescent="0.35">
      <c r="A44">
        <v>31123</v>
      </c>
      <c r="B44" s="2">
        <v>2890627.39</v>
      </c>
      <c r="C44" s="2">
        <v>4522654.08</v>
      </c>
      <c r="D44" s="2">
        <v>48177.599999999999</v>
      </c>
      <c r="E44" s="2">
        <v>69326.720000000001</v>
      </c>
      <c r="F44" s="2">
        <v>118702.43</v>
      </c>
      <c r="G44" s="2">
        <v>1155.45</v>
      </c>
      <c r="H44" s="2">
        <v>1143407.51</v>
      </c>
      <c r="I44" s="2">
        <v>16475.82</v>
      </c>
      <c r="J44" s="100">
        <f t="shared" si="0"/>
        <v>5850572.8899999997</v>
      </c>
      <c r="K44" s="2">
        <v>5789417.1499999994</v>
      </c>
      <c r="L44" s="3">
        <f t="shared" si="1"/>
        <v>61155.740000000224</v>
      </c>
      <c r="M44" s="101">
        <f t="shared" si="2"/>
        <v>1.0452948993171202E-2</v>
      </c>
      <c r="O44" s="2">
        <v>426736.98</v>
      </c>
      <c r="P44" s="3">
        <f t="shared" si="3"/>
        <v>-5423835.9100000001</v>
      </c>
    </row>
    <row r="45" spans="1:16" x14ac:dyDescent="0.35">
      <c r="A45">
        <v>31124</v>
      </c>
      <c r="B45" s="2">
        <v>1395276.93</v>
      </c>
      <c r="C45" s="2">
        <v>2229184.14</v>
      </c>
      <c r="D45" s="2">
        <v>23255.040000000001</v>
      </c>
      <c r="E45" s="2">
        <v>49756.3</v>
      </c>
      <c r="F45" s="2">
        <v>85193.74</v>
      </c>
      <c r="G45" s="2">
        <v>829.34</v>
      </c>
      <c r="H45" s="2">
        <v>190653.03</v>
      </c>
      <c r="I45" s="2">
        <v>2747.16</v>
      </c>
      <c r="J45" s="100">
        <f t="shared" si="0"/>
        <v>2531862.4500000002</v>
      </c>
      <c r="K45" s="2">
        <v>2579461.9099999997</v>
      </c>
      <c r="L45" s="3">
        <f t="shared" si="1"/>
        <v>-47599.459999999497</v>
      </c>
      <c r="M45" s="101">
        <f t="shared" si="2"/>
        <v>-1.8800176131211037E-2</v>
      </c>
      <c r="O45" s="2">
        <v>159838.19</v>
      </c>
      <c r="P45" s="3">
        <f t="shared" si="3"/>
        <v>-2372024.2600000002</v>
      </c>
    </row>
    <row r="46" spans="1:16" x14ac:dyDescent="0.35">
      <c r="A46">
        <v>31126</v>
      </c>
      <c r="B46" s="2">
        <v>1521608.69</v>
      </c>
      <c r="C46" s="2">
        <v>2410142.6800000002</v>
      </c>
      <c r="D46" s="2">
        <v>25360.3</v>
      </c>
      <c r="E46" s="2">
        <v>82232.42</v>
      </c>
      <c r="F46" s="2">
        <v>140799.88</v>
      </c>
      <c r="G46" s="2">
        <v>1370.6</v>
      </c>
      <c r="H46" s="2">
        <v>563453.67000000004</v>
      </c>
      <c r="I46" s="2">
        <v>8119.09</v>
      </c>
      <c r="J46" s="100">
        <f t="shared" si="0"/>
        <v>3149246.2199999997</v>
      </c>
      <c r="K46" s="2">
        <v>3117589.15</v>
      </c>
      <c r="L46" s="3">
        <f t="shared" si="1"/>
        <v>31657.069999999832</v>
      </c>
      <c r="M46" s="101">
        <f t="shared" si="2"/>
        <v>1.0052268952155743E-2</v>
      </c>
      <c r="O46" s="2">
        <v>195186.13</v>
      </c>
      <c r="P46" s="3">
        <f t="shared" si="3"/>
        <v>-2954060.09</v>
      </c>
    </row>
    <row r="47" spans="1:16" x14ac:dyDescent="0.35">
      <c r="A47">
        <v>31138</v>
      </c>
      <c r="B47" s="2">
        <v>825942.52</v>
      </c>
      <c r="C47" s="2">
        <v>1307133.54</v>
      </c>
      <c r="D47" s="2">
        <v>13765.7</v>
      </c>
      <c r="E47" s="2">
        <v>46972.42</v>
      </c>
      <c r="F47" s="2">
        <v>80426.509999999995</v>
      </c>
      <c r="G47" s="2">
        <v>782.95</v>
      </c>
      <c r="H47" s="2">
        <v>72171.95</v>
      </c>
      <c r="I47" s="2">
        <v>1039.95</v>
      </c>
      <c r="J47" s="100">
        <f t="shared" si="0"/>
        <v>1475320.5999999999</v>
      </c>
      <c r="K47" s="2">
        <v>1488801.1600000001</v>
      </c>
      <c r="L47" s="3">
        <f t="shared" si="1"/>
        <v>-13480.560000000289</v>
      </c>
      <c r="M47" s="101">
        <f t="shared" si="2"/>
        <v>-9.1373766488452007E-3</v>
      </c>
      <c r="O47" s="2">
        <v>107062.08</v>
      </c>
      <c r="P47" s="3">
        <f t="shared" si="3"/>
        <v>-1368258.5199999998</v>
      </c>
    </row>
    <row r="48" spans="1:16" x14ac:dyDescent="0.35">
      <c r="A48">
        <v>31140</v>
      </c>
      <c r="B48" s="2">
        <v>3025548.03</v>
      </c>
      <c r="C48" s="2">
        <v>4753524.0199999996</v>
      </c>
      <c r="D48" s="2">
        <v>50426.19</v>
      </c>
      <c r="E48" s="2">
        <v>226148.98</v>
      </c>
      <c r="F48" s="2">
        <v>387217.02</v>
      </c>
      <c r="G48" s="2">
        <v>3769.24</v>
      </c>
      <c r="H48" s="2">
        <v>669324.78</v>
      </c>
      <c r="I48" s="2">
        <v>9644.4599999999991</v>
      </c>
      <c r="J48" s="100">
        <f t="shared" si="0"/>
        <v>5873905.7100000009</v>
      </c>
      <c r="K48" s="2">
        <v>6135181.4399999985</v>
      </c>
      <c r="L48" s="3">
        <f t="shared" si="1"/>
        <v>-261275.72999999765</v>
      </c>
      <c r="M48" s="101">
        <f t="shared" si="2"/>
        <v>-4.4480749759940839E-2</v>
      </c>
      <c r="O48" s="2">
        <v>426879.11</v>
      </c>
      <c r="P48" s="3">
        <f t="shared" si="3"/>
        <v>-5447026.6000000006</v>
      </c>
    </row>
    <row r="49" spans="1:16" x14ac:dyDescent="0.35">
      <c r="A49">
        <v>31142</v>
      </c>
      <c r="B49" s="2">
        <v>1430361.55</v>
      </c>
      <c r="C49" s="2">
        <v>2280434.3199999998</v>
      </c>
      <c r="D49" s="2">
        <v>23839.42</v>
      </c>
      <c r="E49" s="2">
        <v>79724.83</v>
      </c>
      <c r="F49" s="2">
        <v>136506.26</v>
      </c>
      <c r="G49" s="2">
        <v>1328.78</v>
      </c>
      <c r="H49" s="2">
        <v>390336.57</v>
      </c>
      <c r="I49" s="2">
        <v>5624.52</v>
      </c>
      <c r="J49" s="100">
        <f t="shared" si="0"/>
        <v>2838069.8699999996</v>
      </c>
      <c r="K49" s="2">
        <v>2801677.71</v>
      </c>
      <c r="L49" s="3">
        <f t="shared" si="1"/>
        <v>36392.159999999683</v>
      </c>
      <c r="M49" s="101">
        <f t="shared" si="2"/>
        <v>1.2822855555701907E-2</v>
      </c>
      <c r="O49" s="2">
        <v>168661.15</v>
      </c>
      <c r="P49" s="3">
        <f t="shared" si="3"/>
        <v>-2669408.7199999997</v>
      </c>
    </row>
    <row r="50" spans="1:16" x14ac:dyDescent="0.35">
      <c r="A50">
        <v>31143</v>
      </c>
      <c r="B50" s="2">
        <v>1013220.21</v>
      </c>
      <c r="C50" s="2">
        <v>1614733.73</v>
      </c>
      <c r="D50" s="2">
        <v>16887.2</v>
      </c>
      <c r="E50" s="2">
        <v>62045.24</v>
      </c>
      <c r="F50" s="2">
        <v>106234.72</v>
      </c>
      <c r="G50" s="2">
        <v>1034.0999999999999</v>
      </c>
      <c r="H50" s="2">
        <v>127170.37</v>
      </c>
      <c r="I50" s="2">
        <v>1832.41</v>
      </c>
      <c r="J50" s="100">
        <f t="shared" si="0"/>
        <v>1867892.5299999998</v>
      </c>
      <c r="K50" s="2">
        <v>1983349.31</v>
      </c>
      <c r="L50" s="3">
        <f t="shared" si="1"/>
        <v>-115456.78000000026</v>
      </c>
      <c r="M50" s="101">
        <f t="shared" si="2"/>
        <v>-6.1811254205294278E-2</v>
      </c>
      <c r="O50" s="2">
        <v>120120.6</v>
      </c>
      <c r="P50" s="3">
        <f t="shared" si="3"/>
        <v>-1747771.9299999997</v>
      </c>
    </row>
    <row r="51" spans="1:16" x14ac:dyDescent="0.35">
      <c r="A51">
        <v>31146</v>
      </c>
      <c r="B51" s="2">
        <v>1218296.3700000001</v>
      </c>
      <c r="C51" s="2">
        <v>1924251.79</v>
      </c>
      <c r="D51" s="2">
        <v>20305.310000000001</v>
      </c>
      <c r="E51" s="2">
        <v>40210.800000000003</v>
      </c>
      <c r="F51" s="2">
        <v>68849.63</v>
      </c>
      <c r="G51" s="2">
        <v>670.15</v>
      </c>
      <c r="H51" s="2">
        <v>354449.23</v>
      </c>
      <c r="I51" s="2">
        <v>5107.32</v>
      </c>
      <c r="J51" s="100">
        <f t="shared" si="0"/>
        <v>2373633.4300000002</v>
      </c>
      <c r="K51" s="2">
        <v>2352164.27</v>
      </c>
      <c r="L51" s="3">
        <f t="shared" si="1"/>
        <v>21469.160000000149</v>
      </c>
      <c r="M51" s="101">
        <f t="shared" si="2"/>
        <v>9.0448507038427359E-3</v>
      </c>
      <c r="O51" s="2">
        <v>161740.35</v>
      </c>
      <c r="P51" s="3">
        <f t="shared" si="3"/>
        <v>-2211893.08</v>
      </c>
    </row>
    <row r="52" spans="1:16" x14ac:dyDescent="0.35">
      <c r="A52">
        <v>31200</v>
      </c>
      <c r="B52" s="2">
        <v>262366.81</v>
      </c>
      <c r="C52" s="2">
        <v>419994.02</v>
      </c>
      <c r="D52" s="2">
        <v>4372.99</v>
      </c>
      <c r="E52" s="2">
        <v>39212.68</v>
      </c>
      <c r="F52" s="2">
        <v>67140.240000000005</v>
      </c>
      <c r="G52" s="2">
        <v>653.54999999999995</v>
      </c>
      <c r="H52" s="2">
        <v>10793.27</v>
      </c>
      <c r="I52" s="2">
        <v>155.53</v>
      </c>
      <c r="J52" s="100">
        <f t="shared" si="0"/>
        <v>503109.60000000015</v>
      </c>
      <c r="K52" s="2">
        <v>501324.94</v>
      </c>
      <c r="L52" s="3">
        <f t="shared" si="1"/>
        <v>1784.660000000149</v>
      </c>
      <c r="M52" s="101">
        <f t="shared" si="2"/>
        <v>3.5472588875269891E-3</v>
      </c>
      <c r="O52" s="2">
        <v>29235.06</v>
      </c>
      <c r="P52" s="3">
        <f t="shared" si="3"/>
        <v>-473874.54000000015</v>
      </c>
    </row>
    <row r="53" spans="1:16" x14ac:dyDescent="0.35">
      <c r="A53">
        <v>31300</v>
      </c>
      <c r="B53" s="2">
        <v>1553797.61</v>
      </c>
      <c r="C53" s="2">
        <v>2356992.3199999998</v>
      </c>
      <c r="D53" s="2">
        <v>25896.82</v>
      </c>
      <c r="E53" s="2">
        <v>115659.73</v>
      </c>
      <c r="F53" s="2">
        <v>198035.54</v>
      </c>
      <c r="G53" s="2">
        <v>1927.65</v>
      </c>
      <c r="H53" s="2">
        <v>1376370.58</v>
      </c>
      <c r="I53" s="2">
        <v>19832.5</v>
      </c>
      <c r="J53" s="100">
        <f t="shared" si="0"/>
        <v>3979055.4099999997</v>
      </c>
      <c r="K53" s="2">
        <v>4041902.1499999994</v>
      </c>
      <c r="L53" s="3">
        <f t="shared" si="1"/>
        <v>-62846.739999999758</v>
      </c>
      <c r="M53" s="101">
        <f t="shared" si="2"/>
        <v>-1.579438673863548E-2</v>
      </c>
      <c r="O53" s="2">
        <v>303449.23000000004</v>
      </c>
      <c r="P53" s="3">
        <f t="shared" si="3"/>
        <v>-3675606.1799999997</v>
      </c>
    </row>
    <row r="54" spans="1:16" x14ac:dyDescent="0.35">
      <c r="A54">
        <v>31400</v>
      </c>
      <c r="B54" s="2">
        <v>3771147.09</v>
      </c>
      <c r="C54" s="2">
        <v>5493621.5800000001</v>
      </c>
      <c r="D54" s="2">
        <v>62853.1</v>
      </c>
      <c r="E54" s="2">
        <v>146846.14000000001</v>
      </c>
      <c r="F54" s="2">
        <v>251432.53</v>
      </c>
      <c r="G54" s="2">
        <v>2447.42</v>
      </c>
      <c r="H54" s="2">
        <v>5804252.2000000002</v>
      </c>
      <c r="I54" s="2">
        <v>83635.92</v>
      </c>
      <c r="J54" s="100">
        <f t="shared" si="0"/>
        <v>11698242.749999998</v>
      </c>
      <c r="K54" s="2">
        <v>12299657.509999998</v>
      </c>
      <c r="L54" s="3">
        <f t="shared" si="1"/>
        <v>-601414.75999999978</v>
      </c>
      <c r="M54" s="101">
        <f t="shared" si="2"/>
        <v>-5.1410692430707158E-2</v>
      </c>
      <c r="O54" s="2">
        <v>963406.14</v>
      </c>
      <c r="P54" s="3">
        <f t="shared" si="3"/>
        <v>-10734836.609999998</v>
      </c>
    </row>
    <row r="55" spans="1:16" x14ac:dyDescent="0.35">
      <c r="A55">
        <v>31600</v>
      </c>
      <c r="B55" s="2">
        <v>1385262.13</v>
      </c>
      <c r="C55" s="2">
        <v>2174323.46</v>
      </c>
      <c r="D55" s="2">
        <v>23088.22</v>
      </c>
      <c r="E55" s="2">
        <v>61533.06</v>
      </c>
      <c r="F55" s="2">
        <v>105357.85</v>
      </c>
      <c r="G55" s="2">
        <v>1025.6199999999999</v>
      </c>
      <c r="H55" s="2">
        <v>1028599.19</v>
      </c>
      <c r="I55" s="2">
        <v>14821.44</v>
      </c>
      <c r="J55" s="100">
        <f t="shared" si="0"/>
        <v>3347215.7800000003</v>
      </c>
      <c r="K55" s="2">
        <v>3184097.9499999997</v>
      </c>
      <c r="L55" s="3">
        <f t="shared" si="1"/>
        <v>163117.83000000054</v>
      </c>
      <c r="M55" s="101">
        <f t="shared" si="2"/>
        <v>4.8732391552002222E-2</v>
      </c>
      <c r="O55" s="2">
        <v>197546.82</v>
      </c>
      <c r="P55" s="3">
        <f t="shared" si="3"/>
        <v>-3149668.9600000004</v>
      </c>
    </row>
    <row r="56" spans="1:16" x14ac:dyDescent="0.35">
      <c r="A56">
        <v>31700</v>
      </c>
      <c r="B56" s="2">
        <v>3959123.83</v>
      </c>
      <c r="C56" s="2">
        <v>5959767.4299999997</v>
      </c>
      <c r="D56" s="2">
        <v>65985.279999999999</v>
      </c>
      <c r="E56" s="2">
        <v>98628.49</v>
      </c>
      <c r="F56" s="2">
        <v>168873.89</v>
      </c>
      <c r="G56" s="2">
        <v>1643.83</v>
      </c>
      <c r="H56" s="2">
        <v>4284764.3099999996</v>
      </c>
      <c r="I56" s="2">
        <v>61740.29</v>
      </c>
      <c r="J56" s="100">
        <f t="shared" si="0"/>
        <v>10542775.029999999</v>
      </c>
      <c r="K56" s="2">
        <v>11774346.619999999</v>
      </c>
      <c r="L56" s="3">
        <f t="shared" si="1"/>
        <v>-1231571.5899999999</v>
      </c>
      <c r="M56" s="101">
        <f t="shared" si="2"/>
        <v>-0.11681664329320322</v>
      </c>
      <c r="O56" s="2">
        <v>819122.66</v>
      </c>
      <c r="P56" s="3">
        <f t="shared" si="3"/>
        <v>-9723652.3699999992</v>
      </c>
    </row>
    <row r="57" spans="1:16" x14ac:dyDescent="0.35">
      <c r="A57">
        <v>40100</v>
      </c>
      <c r="B57" s="2">
        <v>12959863.189999999</v>
      </c>
      <c r="C57" s="2">
        <v>21702785.300000001</v>
      </c>
      <c r="D57" s="2">
        <v>216000.35</v>
      </c>
      <c r="E57" s="2">
        <v>277616.71000000002</v>
      </c>
      <c r="F57" s="2">
        <v>475343.47</v>
      </c>
      <c r="G57" s="2">
        <v>4627.17</v>
      </c>
      <c r="H57" s="2">
        <v>1349207.46</v>
      </c>
      <c r="I57" s="2">
        <v>19441.61</v>
      </c>
      <c r="J57" s="100">
        <f t="shared" si="0"/>
        <v>23767405.360000003</v>
      </c>
      <c r="K57" s="2">
        <v>23148333.789999999</v>
      </c>
      <c r="L57" s="3">
        <f t="shared" si="1"/>
        <v>619071.57000000402</v>
      </c>
      <c r="M57" s="101">
        <f t="shared" si="2"/>
        <v>2.6047082574772222E-2</v>
      </c>
      <c r="O57" s="2">
        <v>487030.60000000009</v>
      </c>
      <c r="P57" s="3">
        <f t="shared" si="3"/>
        <v>-23280374.760000002</v>
      </c>
    </row>
    <row r="58" spans="1:16" x14ac:dyDescent="0.35">
      <c r="A58">
        <v>40200</v>
      </c>
      <c r="B58" s="2">
        <v>14948440.869999999</v>
      </c>
      <c r="C58" s="2">
        <v>23912105.309999999</v>
      </c>
      <c r="D58" s="2">
        <v>249140.97</v>
      </c>
      <c r="E58" s="2">
        <v>882568.07</v>
      </c>
      <c r="F58" s="2">
        <v>1511152.29</v>
      </c>
      <c r="G58" s="2">
        <v>14709.63</v>
      </c>
      <c r="H58" s="2">
        <v>2058817.7</v>
      </c>
      <c r="I58" s="2">
        <v>29666.22</v>
      </c>
      <c r="J58" s="100">
        <f t="shared" si="0"/>
        <v>27775592.119999994</v>
      </c>
      <c r="K58" s="2">
        <v>28256027.41</v>
      </c>
      <c r="L58" s="3">
        <f t="shared" si="1"/>
        <v>-480435.29000000656</v>
      </c>
      <c r="M58" s="101">
        <f t="shared" si="2"/>
        <v>-1.7297031434086549E-2</v>
      </c>
      <c r="O58" s="2">
        <v>1682904.94</v>
      </c>
      <c r="P58" s="3">
        <f t="shared" si="3"/>
        <v>-26092687.179999992</v>
      </c>
    </row>
    <row r="59" spans="1:16" x14ac:dyDescent="0.35">
      <c r="A59">
        <v>40700</v>
      </c>
      <c r="B59" s="2">
        <v>1026925.11</v>
      </c>
      <c r="C59" s="2">
        <v>1674037.35</v>
      </c>
      <c r="D59" s="2">
        <v>17115.080000000002</v>
      </c>
      <c r="E59" s="2">
        <v>25163.69</v>
      </c>
      <c r="F59" s="2">
        <v>43085.78</v>
      </c>
      <c r="G59" s="2">
        <v>419.42</v>
      </c>
      <c r="H59" s="2">
        <v>64806.36</v>
      </c>
      <c r="I59" s="2">
        <v>933.82</v>
      </c>
      <c r="J59" s="100">
        <f t="shared" si="0"/>
        <v>1800397.8100000003</v>
      </c>
      <c r="K59" s="2">
        <v>1775651.4799999997</v>
      </c>
      <c r="L59" s="3">
        <f t="shared" si="1"/>
        <v>24746.33000000054</v>
      </c>
      <c r="M59" s="101">
        <f t="shared" si="2"/>
        <v>1.3744923406677847E-2</v>
      </c>
      <c r="O59" s="2">
        <v>84285.55</v>
      </c>
      <c r="P59" s="3">
        <f t="shared" si="3"/>
        <v>-1716112.2600000002</v>
      </c>
    </row>
    <row r="60" spans="1:16" x14ac:dyDescent="0.35">
      <c r="A60">
        <v>40900</v>
      </c>
      <c r="B60" s="2">
        <v>105724.37</v>
      </c>
      <c r="C60" s="2">
        <v>168256.73</v>
      </c>
      <c r="D60" s="2">
        <v>1761.98</v>
      </c>
      <c r="E60" s="2">
        <v>110380.75</v>
      </c>
      <c r="F60" s="2">
        <v>188995.5</v>
      </c>
      <c r="G60" s="2">
        <v>1839.66</v>
      </c>
      <c r="H60" s="2">
        <v>22069.91</v>
      </c>
      <c r="I60" s="2">
        <v>318.01</v>
      </c>
      <c r="J60" s="100">
        <f t="shared" si="0"/>
        <v>383241.79</v>
      </c>
      <c r="K60" s="2">
        <v>455523.87999999995</v>
      </c>
      <c r="L60" s="3">
        <f t="shared" si="1"/>
        <v>-72282.089999999967</v>
      </c>
      <c r="M60" s="101">
        <f t="shared" si="2"/>
        <v>-0.18860701490826451</v>
      </c>
      <c r="O60" s="2">
        <v>12805.75</v>
      </c>
      <c r="P60" s="3">
        <f t="shared" si="3"/>
        <v>-370436.04</v>
      </c>
    </row>
    <row r="61" spans="1:16" x14ac:dyDescent="0.35">
      <c r="A61">
        <v>41400</v>
      </c>
      <c r="B61" s="2">
        <v>187555.67</v>
      </c>
      <c r="C61" s="2">
        <v>285098.96000000002</v>
      </c>
      <c r="D61" s="2">
        <v>3125.97</v>
      </c>
      <c r="E61" s="2">
        <v>64353.49</v>
      </c>
      <c r="F61" s="2">
        <v>110188.08</v>
      </c>
      <c r="G61" s="2">
        <v>1072.6099999999999</v>
      </c>
      <c r="H61" s="2">
        <v>0</v>
      </c>
      <c r="I61" s="2">
        <v>0</v>
      </c>
      <c r="J61" s="100">
        <f t="shared" si="0"/>
        <v>399485.62</v>
      </c>
      <c r="K61" s="2">
        <v>571145.24</v>
      </c>
      <c r="L61" s="3">
        <f t="shared" si="1"/>
        <v>-171659.62</v>
      </c>
      <c r="M61" s="101">
        <f t="shared" si="2"/>
        <v>-0.42970162480441726</v>
      </c>
      <c r="O61" s="2">
        <v>36039.25</v>
      </c>
      <c r="P61" s="3">
        <f t="shared" si="3"/>
        <v>-363446.37</v>
      </c>
    </row>
    <row r="62" spans="1:16" x14ac:dyDescent="0.35">
      <c r="A62">
        <v>41600</v>
      </c>
      <c r="B62" s="2">
        <v>307404.65999999997</v>
      </c>
      <c r="C62" s="2">
        <v>513442.45</v>
      </c>
      <c r="D62" s="2">
        <v>5123.3500000000004</v>
      </c>
      <c r="E62" s="2">
        <v>14756.69</v>
      </c>
      <c r="F62" s="2">
        <v>25266.61</v>
      </c>
      <c r="G62" s="2">
        <v>245.95</v>
      </c>
      <c r="H62" s="2">
        <v>41325.56</v>
      </c>
      <c r="I62" s="2">
        <v>595.48</v>
      </c>
      <c r="J62" s="100">
        <f t="shared" si="0"/>
        <v>585999.39999999991</v>
      </c>
      <c r="K62" s="2">
        <v>566714.99999999988</v>
      </c>
      <c r="L62" s="3">
        <f t="shared" si="1"/>
        <v>19284.400000000023</v>
      </c>
      <c r="M62" s="101">
        <f t="shared" si="2"/>
        <v>3.290856611798583E-2</v>
      </c>
      <c r="O62" s="2">
        <v>12899.430000000004</v>
      </c>
      <c r="P62" s="3">
        <f t="shared" si="3"/>
        <v>-573099.96999999986</v>
      </c>
    </row>
    <row r="63" spans="1:16" x14ac:dyDescent="0.35">
      <c r="A63">
        <v>41700</v>
      </c>
      <c r="B63" s="2">
        <v>5096775.05</v>
      </c>
      <c r="C63" s="2">
        <v>8131544.5599999996</v>
      </c>
      <c r="D63" s="2">
        <v>84938.28</v>
      </c>
      <c r="E63" s="2">
        <v>270713.93</v>
      </c>
      <c r="F63" s="2">
        <v>463520.59</v>
      </c>
      <c r="G63" s="2">
        <v>4511.93</v>
      </c>
      <c r="H63" s="2">
        <v>357300.93</v>
      </c>
      <c r="I63" s="2">
        <v>5149.2</v>
      </c>
      <c r="J63" s="100">
        <f t="shared" si="0"/>
        <v>9046965.4899999984</v>
      </c>
      <c r="K63" s="2">
        <v>9348593.0599999987</v>
      </c>
      <c r="L63" s="3">
        <f t="shared" si="1"/>
        <v>-301627.5700000003</v>
      </c>
      <c r="M63" s="101">
        <f t="shared" si="2"/>
        <v>-3.3340192391957534E-2</v>
      </c>
      <c r="O63" s="2">
        <v>594680.69999999995</v>
      </c>
      <c r="P63" s="3">
        <f t="shared" si="3"/>
        <v>-8452284.7899999991</v>
      </c>
    </row>
    <row r="64" spans="1:16" x14ac:dyDescent="0.35">
      <c r="A64">
        <v>41800</v>
      </c>
      <c r="B64" s="2">
        <v>145782.26</v>
      </c>
      <c r="C64" s="2">
        <v>235157.87</v>
      </c>
      <c r="D64" s="2">
        <v>2429.86</v>
      </c>
      <c r="E64" s="2">
        <v>27750.26</v>
      </c>
      <c r="F64" s="2">
        <v>47514.41</v>
      </c>
      <c r="G64" s="2">
        <v>462.51</v>
      </c>
      <c r="H64" s="2">
        <v>15853.37</v>
      </c>
      <c r="I64" s="2">
        <v>228.45</v>
      </c>
      <c r="J64" s="100">
        <f t="shared" si="0"/>
        <v>301646.47000000003</v>
      </c>
      <c r="K64" s="2">
        <v>302741.95</v>
      </c>
      <c r="L64" s="3">
        <f t="shared" si="1"/>
        <v>-1095.4799999999814</v>
      </c>
      <c r="M64" s="101">
        <f t="shared" si="2"/>
        <v>-3.631668555577598E-3</v>
      </c>
      <c r="O64" s="2">
        <v>14455.56</v>
      </c>
      <c r="P64" s="3">
        <f t="shared" si="3"/>
        <v>-287190.91000000003</v>
      </c>
    </row>
    <row r="65" spans="1:16" x14ac:dyDescent="0.35">
      <c r="A65">
        <v>42000</v>
      </c>
      <c r="B65" s="2">
        <v>123457.60000000001</v>
      </c>
      <c r="C65" s="2">
        <v>193384.72</v>
      </c>
      <c r="D65" s="2">
        <v>2057.6799999999998</v>
      </c>
      <c r="E65" s="2">
        <v>5774.64</v>
      </c>
      <c r="F65" s="2">
        <v>9887.48</v>
      </c>
      <c r="G65" s="2">
        <v>96.24</v>
      </c>
      <c r="H65" s="2">
        <v>45525.94</v>
      </c>
      <c r="I65" s="2">
        <v>656.01</v>
      </c>
      <c r="J65" s="100">
        <f t="shared" si="0"/>
        <v>251608.07</v>
      </c>
      <c r="K65" s="2">
        <v>249556.44999999998</v>
      </c>
      <c r="L65" s="3">
        <f t="shared" si="1"/>
        <v>2051.6200000000244</v>
      </c>
      <c r="M65" s="101">
        <f t="shared" si="2"/>
        <v>8.154030989546656E-3</v>
      </c>
      <c r="O65" s="2">
        <v>18001.32</v>
      </c>
      <c r="P65" s="3">
        <f t="shared" si="3"/>
        <v>-233606.75</v>
      </c>
    </row>
    <row r="66" spans="1:16" x14ac:dyDescent="0.35">
      <c r="A66">
        <v>42200</v>
      </c>
      <c r="B66" s="2">
        <v>36842354.310000002</v>
      </c>
      <c r="C66" s="2">
        <v>59194448.869999997</v>
      </c>
      <c r="D66" s="2">
        <v>614039.01</v>
      </c>
      <c r="E66" s="2">
        <v>287399.61</v>
      </c>
      <c r="F66" s="2">
        <v>492091.3</v>
      </c>
      <c r="G66" s="2">
        <v>4790</v>
      </c>
      <c r="H66" s="2">
        <v>18612250.309999999</v>
      </c>
      <c r="I66" s="2">
        <v>268197.43</v>
      </c>
      <c r="J66" s="100">
        <f t="shared" si="0"/>
        <v>79185816.920000002</v>
      </c>
      <c r="K66" s="2">
        <v>75405033.719999999</v>
      </c>
      <c r="L66" s="3">
        <f t="shared" si="1"/>
        <v>3780783.200000003</v>
      </c>
      <c r="M66" s="101">
        <f t="shared" si="2"/>
        <v>4.7745711884486335E-2</v>
      </c>
      <c r="O66" s="2">
        <v>3888037.81</v>
      </c>
      <c r="P66" s="3">
        <f t="shared" si="3"/>
        <v>-75297779.109999999</v>
      </c>
    </row>
    <row r="67" spans="1:16" x14ac:dyDescent="0.35">
      <c r="A67">
        <v>50100</v>
      </c>
      <c r="B67" s="2">
        <v>12633120.52</v>
      </c>
      <c r="C67" s="2">
        <v>20896970.98</v>
      </c>
      <c r="D67" s="2">
        <v>210548.62</v>
      </c>
      <c r="E67" s="2">
        <v>425345.71</v>
      </c>
      <c r="F67" s="2">
        <v>728283.2</v>
      </c>
      <c r="G67" s="2">
        <v>7089.16</v>
      </c>
      <c r="H67" s="2">
        <v>2713940.38</v>
      </c>
      <c r="I67" s="2">
        <v>39104.870000000003</v>
      </c>
      <c r="J67" s="100">
        <f t="shared" ref="J67:J130" si="4">SUM(C67:I67)-E67</f>
        <v>24595937.210000001</v>
      </c>
      <c r="K67" s="2">
        <v>21880962.719999999</v>
      </c>
      <c r="L67" s="3">
        <f t="shared" ref="L67:L130" si="5">J67-K67</f>
        <v>2714974.4900000021</v>
      </c>
      <c r="M67" s="101">
        <f t="shared" ref="M67:M130" si="6">IF(J67=0,0,L67/J67)</f>
        <v>0.11038304687556982</v>
      </c>
      <c r="O67" s="2">
        <v>735998.6</v>
      </c>
      <c r="P67" s="3">
        <f t="shared" ref="P67:P130" si="7">O67-J67</f>
        <v>-23859938.609999999</v>
      </c>
    </row>
    <row r="68" spans="1:16" x14ac:dyDescent="0.35">
      <c r="A68">
        <v>50200</v>
      </c>
      <c r="B68" s="2">
        <v>2171190.7999999998</v>
      </c>
      <c r="C68" s="2">
        <v>3434207.55</v>
      </c>
      <c r="D68" s="2">
        <v>36186.44</v>
      </c>
      <c r="E68" s="2">
        <v>118904.87</v>
      </c>
      <c r="F68" s="2">
        <v>203590.7</v>
      </c>
      <c r="G68" s="2">
        <v>1981.79</v>
      </c>
      <c r="H68" s="2">
        <v>671838.13</v>
      </c>
      <c r="I68" s="2">
        <v>9680.86</v>
      </c>
      <c r="J68" s="100">
        <f t="shared" si="4"/>
        <v>4357485.4700000007</v>
      </c>
      <c r="K68" s="2">
        <v>4222599.46</v>
      </c>
      <c r="L68" s="3">
        <f t="shared" si="5"/>
        <v>134886.01000000071</v>
      </c>
      <c r="M68" s="101">
        <f t="shared" si="6"/>
        <v>3.0955010849410977E-2</v>
      </c>
      <c r="O68" s="2">
        <v>283351.28999999998</v>
      </c>
      <c r="P68" s="3">
        <f t="shared" si="7"/>
        <v>-4074134.1800000006</v>
      </c>
    </row>
    <row r="69" spans="1:16" x14ac:dyDescent="0.35">
      <c r="A69">
        <v>50400</v>
      </c>
      <c r="B69" s="2">
        <v>335236.06</v>
      </c>
      <c r="C69" s="2">
        <v>521185.3</v>
      </c>
      <c r="D69" s="2">
        <v>5587.12</v>
      </c>
      <c r="E69" s="2">
        <v>47828.92</v>
      </c>
      <c r="F69" s="2">
        <v>81893.67</v>
      </c>
      <c r="G69" s="2">
        <v>797.21</v>
      </c>
      <c r="H69" s="2">
        <v>124453.11</v>
      </c>
      <c r="I69" s="2">
        <v>1793.28</v>
      </c>
      <c r="J69" s="100">
        <f t="shared" si="4"/>
        <v>735709.69000000006</v>
      </c>
      <c r="K69" s="2">
        <v>728590.09000000008</v>
      </c>
      <c r="L69" s="3">
        <f t="shared" si="5"/>
        <v>7119.5999999999767</v>
      </c>
      <c r="M69" s="101">
        <f t="shared" si="6"/>
        <v>9.6771866631252014E-3</v>
      </c>
      <c r="O69" s="2">
        <v>52811.8</v>
      </c>
      <c r="P69" s="3">
        <f t="shared" si="7"/>
        <v>-682897.89</v>
      </c>
    </row>
    <row r="70" spans="1:16" x14ac:dyDescent="0.35">
      <c r="A70">
        <v>50501</v>
      </c>
      <c r="B70" s="2">
        <v>260536.25</v>
      </c>
      <c r="C70" s="2">
        <v>422135.44</v>
      </c>
      <c r="D70" s="2">
        <v>4342.2</v>
      </c>
      <c r="E70" s="2">
        <v>0</v>
      </c>
      <c r="F70" s="2">
        <v>0</v>
      </c>
      <c r="G70" s="2">
        <v>0</v>
      </c>
      <c r="H70" s="2">
        <v>76798.28</v>
      </c>
      <c r="I70" s="2">
        <v>1106.6300000000001</v>
      </c>
      <c r="J70" s="100">
        <f t="shared" si="4"/>
        <v>504382.55000000005</v>
      </c>
      <c r="K70" s="2">
        <v>513434.93000000005</v>
      </c>
      <c r="L70" s="3">
        <f t="shared" si="5"/>
        <v>-9052.3800000000047</v>
      </c>
      <c r="M70" s="101">
        <f t="shared" si="6"/>
        <v>-1.7947448816379559E-2</v>
      </c>
      <c r="O70" s="2">
        <v>23959.94</v>
      </c>
      <c r="P70" s="3">
        <f t="shared" si="7"/>
        <v>-480422.61000000004</v>
      </c>
    </row>
    <row r="71" spans="1:16" x14ac:dyDescent="0.35">
      <c r="A71">
        <v>51200</v>
      </c>
      <c r="B71" s="2">
        <v>436862.9</v>
      </c>
      <c r="C71" s="2">
        <v>695858.99</v>
      </c>
      <c r="D71" s="2">
        <v>7281.1</v>
      </c>
      <c r="E71" s="2">
        <v>1398.07</v>
      </c>
      <c r="F71" s="2">
        <v>2568.8200000000002</v>
      </c>
      <c r="G71" s="2">
        <v>23.33</v>
      </c>
      <c r="H71" s="2">
        <v>173294.18</v>
      </c>
      <c r="I71" s="2">
        <v>2496.9499999999998</v>
      </c>
      <c r="J71" s="100">
        <f t="shared" si="4"/>
        <v>881523.36999999976</v>
      </c>
      <c r="K71" s="2">
        <v>876096.86999999988</v>
      </c>
      <c r="L71" s="3">
        <f t="shared" si="5"/>
        <v>5426.4999999998836</v>
      </c>
      <c r="M71" s="101">
        <f t="shared" si="6"/>
        <v>6.1558209171469671E-3</v>
      </c>
      <c r="O71" s="2">
        <v>51968.409999999996</v>
      </c>
      <c r="P71" s="3">
        <f t="shared" si="7"/>
        <v>-829554.95999999973</v>
      </c>
    </row>
    <row r="72" spans="1:16" x14ac:dyDescent="0.35">
      <c r="A72">
        <v>51300</v>
      </c>
      <c r="B72" s="2">
        <v>428839.87</v>
      </c>
      <c r="C72" s="2">
        <v>688104.68</v>
      </c>
      <c r="D72" s="2">
        <v>7147.46</v>
      </c>
      <c r="E72" s="2">
        <v>11449.61</v>
      </c>
      <c r="F72" s="2">
        <v>19604.240000000002</v>
      </c>
      <c r="G72" s="2">
        <v>190.8</v>
      </c>
      <c r="H72" s="2">
        <v>40808.76</v>
      </c>
      <c r="I72" s="2">
        <v>588.04</v>
      </c>
      <c r="J72" s="100">
        <f t="shared" si="4"/>
        <v>756443.9800000001</v>
      </c>
      <c r="K72" s="2">
        <v>725867.13</v>
      </c>
      <c r="L72" s="3">
        <f t="shared" si="5"/>
        <v>30576.850000000093</v>
      </c>
      <c r="M72" s="101">
        <f t="shared" si="6"/>
        <v>4.0421830047480962E-2</v>
      </c>
      <c r="O72" s="2">
        <v>46165.420000000006</v>
      </c>
      <c r="P72" s="3">
        <f t="shared" si="7"/>
        <v>-710278.56</v>
      </c>
    </row>
    <row r="73" spans="1:16" x14ac:dyDescent="0.35">
      <c r="A73">
        <v>51400</v>
      </c>
      <c r="B73" s="2">
        <v>1405091.07</v>
      </c>
      <c r="C73" s="2">
        <v>2260174.52</v>
      </c>
      <c r="D73" s="2">
        <v>23418.26</v>
      </c>
      <c r="E73" s="2">
        <v>40116.14</v>
      </c>
      <c r="F73" s="2">
        <v>68687.539999999994</v>
      </c>
      <c r="G73" s="2">
        <v>668.63</v>
      </c>
      <c r="H73" s="2">
        <v>238404.95</v>
      </c>
      <c r="I73" s="2">
        <v>3435.21</v>
      </c>
      <c r="J73" s="100">
        <f t="shared" si="4"/>
        <v>2594789.11</v>
      </c>
      <c r="K73" s="2">
        <v>2565536.9899999998</v>
      </c>
      <c r="L73" s="3">
        <f t="shared" si="5"/>
        <v>29252.120000000112</v>
      </c>
      <c r="M73" s="101">
        <f t="shared" si="6"/>
        <v>1.12734094217006E-2</v>
      </c>
      <c r="O73" s="2">
        <v>145645.97999999998</v>
      </c>
      <c r="P73" s="3">
        <f t="shared" si="7"/>
        <v>-2449143.13</v>
      </c>
    </row>
    <row r="74" spans="1:16" x14ac:dyDescent="0.35">
      <c r="A74">
        <v>51500</v>
      </c>
      <c r="B74" s="2">
        <v>2213837.39</v>
      </c>
      <c r="C74" s="2">
        <v>3790577.45</v>
      </c>
      <c r="D74" s="2">
        <v>36897.599999999999</v>
      </c>
      <c r="E74" s="2">
        <v>86890.46</v>
      </c>
      <c r="F74" s="2">
        <v>148775.82</v>
      </c>
      <c r="G74" s="2">
        <v>1448.2</v>
      </c>
      <c r="H74" s="2">
        <v>282707.33</v>
      </c>
      <c r="I74" s="2">
        <v>4073.53</v>
      </c>
      <c r="J74" s="100">
        <f t="shared" si="4"/>
        <v>4264479.9300000006</v>
      </c>
      <c r="K74" s="2">
        <v>4097262.87</v>
      </c>
      <c r="L74" s="3">
        <f t="shared" si="5"/>
        <v>167217.06000000052</v>
      </c>
      <c r="M74" s="101">
        <f t="shared" si="6"/>
        <v>3.9211595023264774E-2</v>
      </c>
      <c r="O74" s="2">
        <v>0</v>
      </c>
      <c r="P74" s="3">
        <f t="shared" si="7"/>
        <v>-4264479.9300000006</v>
      </c>
    </row>
    <row r="75" spans="1:16" x14ac:dyDescent="0.35">
      <c r="A75">
        <v>51600</v>
      </c>
      <c r="B75" s="2">
        <v>198146.47</v>
      </c>
      <c r="C75" s="2">
        <v>309018.01</v>
      </c>
      <c r="D75" s="2">
        <v>3302.34</v>
      </c>
      <c r="E75" s="2">
        <v>70158.5</v>
      </c>
      <c r="F75" s="2">
        <v>120126.69</v>
      </c>
      <c r="G75" s="2">
        <v>1169.27</v>
      </c>
      <c r="H75" s="2">
        <v>41163.22</v>
      </c>
      <c r="I75" s="2">
        <v>593.14</v>
      </c>
      <c r="J75" s="100">
        <f t="shared" si="4"/>
        <v>475372.67000000004</v>
      </c>
      <c r="K75" s="2">
        <v>475375.29999999993</v>
      </c>
      <c r="L75" s="3">
        <f t="shared" si="5"/>
        <v>-2.6299999998882413</v>
      </c>
      <c r="M75" s="101">
        <f t="shared" si="6"/>
        <v>-5.5325014790779642E-6</v>
      </c>
      <c r="O75" s="2">
        <v>30251.61</v>
      </c>
      <c r="P75" s="3">
        <f t="shared" si="7"/>
        <v>-445121.06000000006</v>
      </c>
    </row>
    <row r="76" spans="1:16" x14ac:dyDescent="0.35">
      <c r="A76">
        <v>51700</v>
      </c>
      <c r="B76" s="2">
        <v>16137403.98</v>
      </c>
      <c r="C76" s="2">
        <v>25681820</v>
      </c>
      <c r="D76" s="2">
        <v>268956.09000000003</v>
      </c>
      <c r="E76" s="2">
        <v>297613.59000000003</v>
      </c>
      <c r="F76" s="2">
        <v>509580.03</v>
      </c>
      <c r="G76" s="2">
        <v>4960.1899999999996</v>
      </c>
      <c r="H76" s="2">
        <v>617847.64</v>
      </c>
      <c r="I76" s="2">
        <v>8902.6</v>
      </c>
      <c r="J76" s="100">
        <f t="shared" si="4"/>
        <v>27092066.550000004</v>
      </c>
      <c r="K76" s="2">
        <v>28663616.660000004</v>
      </c>
      <c r="L76" s="3">
        <f t="shared" si="5"/>
        <v>-1571550.1099999994</v>
      </c>
      <c r="M76" s="101">
        <f t="shared" si="6"/>
        <v>-5.8007760578160809E-2</v>
      </c>
      <c r="O76" s="2">
        <v>1948994.24</v>
      </c>
      <c r="P76" s="3">
        <f t="shared" si="7"/>
        <v>-25143072.310000006</v>
      </c>
    </row>
    <row r="77" spans="1:16" x14ac:dyDescent="0.35">
      <c r="A77">
        <v>51800</v>
      </c>
      <c r="B77" s="2">
        <v>1988205.14</v>
      </c>
      <c r="C77" s="2">
        <v>3244336.54</v>
      </c>
      <c r="D77" s="2">
        <v>33136.620000000003</v>
      </c>
      <c r="E77" s="2">
        <v>34892.18</v>
      </c>
      <c r="F77" s="2">
        <v>59742.29</v>
      </c>
      <c r="G77" s="2">
        <v>581.54999999999995</v>
      </c>
      <c r="H77" s="2">
        <v>643426.26</v>
      </c>
      <c r="I77" s="2">
        <v>9271.07</v>
      </c>
      <c r="J77" s="100">
        <f t="shared" si="4"/>
        <v>3990494.33</v>
      </c>
      <c r="K77" s="2">
        <v>3933249.49</v>
      </c>
      <c r="L77" s="3">
        <f t="shared" si="5"/>
        <v>57244.839999999851</v>
      </c>
      <c r="M77" s="101">
        <f t="shared" si="6"/>
        <v>1.434530042296786E-2</v>
      </c>
      <c r="O77" s="2">
        <v>159904.35</v>
      </c>
      <c r="P77" s="3">
        <f t="shared" si="7"/>
        <v>-3830589.98</v>
      </c>
    </row>
    <row r="78" spans="1:16" x14ac:dyDescent="0.35">
      <c r="A78">
        <v>51902</v>
      </c>
      <c r="B78" s="2">
        <v>254541.36</v>
      </c>
      <c r="C78" s="2">
        <v>413196.13</v>
      </c>
      <c r="D78" s="2">
        <v>4242.32</v>
      </c>
      <c r="E78" s="2">
        <v>0</v>
      </c>
      <c r="F78" s="2">
        <v>0</v>
      </c>
      <c r="G78" s="2">
        <v>0</v>
      </c>
      <c r="H78" s="2">
        <v>8122.92</v>
      </c>
      <c r="I78" s="2">
        <v>117.04</v>
      </c>
      <c r="J78" s="100">
        <f t="shared" si="4"/>
        <v>425678.41</v>
      </c>
      <c r="K78" s="2">
        <v>434230.45</v>
      </c>
      <c r="L78" s="3">
        <f t="shared" si="5"/>
        <v>-8552.0400000000373</v>
      </c>
      <c r="M78" s="101">
        <f t="shared" si="6"/>
        <v>-2.0090377616285585E-2</v>
      </c>
      <c r="O78" s="2">
        <v>22633.99</v>
      </c>
      <c r="P78" s="3">
        <f t="shared" si="7"/>
        <v>-403044.42</v>
      </c>
    </row>
    <row r="79" spans="1:16" x14ac:dyDescent="0.35">
      <c r="A79">
        <v>52000</v>
      </c>
      <c r="B79" s="2">
        <v>163683.76999999999</v>
      </c>
      <c r="C79" s="2">
        <v>251941.49</v>
      </c>
      <c r="D79" s="2">
        <v>2728.07</v>
      </c>
      <c r="E79" s="2">
        <v>85661.31</v>
      </c>
      <c r="F79" s="2">
        <v>146670.6</v>
      </c>
      <c r="G79" s="2">
        <v>1427.7</v>
      </c>
      <c r="H79" s="2">
        <v>26625.16</v>
      </c>
      <c r="I79" s="2">
        <v>383.65</v>
      </c>
      <c r="J79" s="100">
        <f t="shared" si="4"/>
        <v>429776.67</v>
      </c>
      <c r="K79" s="2">
        <v>435956.84999999992</v>
      </c>
      <c r="L79" s="3">
        <f t="shared" si="5"/>
        <v>-6180.1799999999348</v>
      </c>
      <c r="M79" s="101">
        <f t="shared" si="6"/>
        <v>-1.4379980188314864E-2</v>
      </c>
      <c r="O79" s="2">
        <v>28321.279999999999</v>
      </c>
      <c r="P79" s="3">
        <f t="shared" si="7"/>
        <v>-401455.39</v>
      </c>
    </row>
    <row r="80" spans="1:16" x14ac:dyDescent="0.35">
      <c r="A80">
        <v>52200</v>
      </c>
      <c r="B80" s="2">
        <v>1255850.43</v>
      </c>
      <c r="C80" s="2">
        <v>2010094.38</v>
      </c>
      <c r="D80" s="2">
        <v>20930.88</v>
      </c>
      <c r="E80" s="2">
        <v>46844.72</v>
      </c>
      <c r="F80" s="2">
        <v>80207.92</v>
      </c>
      <c r="G80" s="2">
        <v>780.77</v>
      </c>
      <c r="H80" s="2">
        <v>229406.82</v>
      </c>
      <c r="I80" s="2">
        <v>3305.54</v>
      </c>
      <c r="J80" s="100">
        <f t="shared" si="4"/>
        <v>2344726.3099999996</v>
      </c>
      <c r="K80" s="2">
        <v>2251959.6199999996</v>
      </c>
      <c r="L80" s="3">
        <f t="shared" si="5"/>
        <v>92766.689999999944</v>
      </c>
      <c r="M80" s="101">
        <f t="shared" si="6"/>
        <v>3.9563973673328194E-2</v>
      </c>
      <c r="O80" s="2">
        <v>140195.94</v>
      </c>
      <c r="P80" s="3">
        <f t="shared" si="7"/>
        <v>-2204530.3699999996</v>
      </c>
    </row>
    <row r="81" spans="1:16" x14ac:dyDescent="0.35">
      <c r="A81">
        <v>52600</v>
      </c>
      <c r="B81" s="2">
        <v>294452.14</v>
      </c>
      <c r="C81" s="2">
        <v>475418.61</v>
      </c>
      <c r="D81" s="2">
        <v>4907.5200000000004</v>
      </c>
      <c r="E81" s="2">
        <v>4495.4399999999996</v>
      </c>
      <c r="F81" s="2">
        <v>7697.28</v>
      </c>
      <c r="G81" s="2">
        <v>74.92</v>
      </c>
      <c r="H81" s="2">
        <v>50569.77</v>
      </c>
      <c r="I81" s="2">
        <v>728.66</v>
      </c>
      <c r="J81" s="100">
        <f t="shared" si="4"/>
        <v>539396.76000000013</v>
      </c>
      <c r="K81" s="2">
        <v>511782.5</v>
      </c>
      <c r="L81" s="3">
        <f t="shared" si="5"/>
        <v>27614.260000000126</v>
      </c>
      <c r="M81" s="101">
        <f t="shared" si="6"/>
        <v>5.1194708696433625E-2</v>
      </c>
      <c r="O81" s="2">
        <v>28747.11</v>
      </c>
      <c r="P81" s="3">
        <f t="shared" si="7"/>
        <v>-510649.65000000014</v>
      </c>
    </row>
    <row r="82" spans="1:16" x14ac:dyDescent="0.35">
      <c r="A82">
        <v>53000</v>
      </c>
      <c r="B82" s="2">
        <v>271788.02</v>
      </c>
      <c r="C82" s="2">
        <v>427266.42</v>
      </c>
      <c r="D82" s="2">
        <v>4529.74</v>
      </c>
      <c r="E82" s="2">
        <v>18754.61</v>
      </c>
      <c r="F82" s="2">
        <v>32112.14</v>
      </c>
      <c r="G82" s="2">
        <v>312.57</v>
      </c>
      <c r="H82" s="2">
        <v>27910.58</v>
      </c>
      <c r="I82" s="2">
        <v>402.18</v>
      </c>
      <c r="J82" s="100">
        <f t="shared" si="4"/>
        <v>492533.63</v>
      </c>
      <c r="K82" s="2">
        <v>588869.77</v>
      </c>
      <c r="L82" s="3">
        <f t="shared" si="5"/>
        <v>-96336.140000000014</v>
      </c>
      <c r="M82" s="101">
        <f t="shared" si="6"/>
        <v>-0.19559301970913137</v>
      </c>
      <c r="O82" s="2">
        <v>38094.67</v>
      </c>
      <c r="P82" s="3">
        <f t="shared" si="7"/>
        <v>-454438.96</v>
      </c>
    </row>
    <row r="83" spans="1:16" x14ac:dyDescent="0.35">
      <c r="A83">
        <v>53300</v>
      </c>
      <c r="B83" s="2">
        <v>20471.52</v>
      </c>
      <c r="C83" s="2">
        <v>33279.71</v>
      </c>
      <c r="D83" s="2">
        <v>341.21</v>
      </c>
      <c r="E83" s="2">
        <v>8055</v>
      </c>
      <c r="F83" s="2">
        <v>13791.95</v>
      </c>
      <c r="G83" s="2">
        <v>134.25</v>
      </c>
      <c r="H83" s="2">
        <v>0</v>
      </c>
      <c r="I83" s="2">
        <v>0</v>
      </c>
      <c r="J83" s="100">
        <f t="shared" si="4"/>
        <v>47547.119999999995</v>
      </c>
      <c r="K83" s="2">
        <v>42821</v>
      </c>
      <c r="L83" s="3">
        <f t="shared" si="5"/>
        <v>4726.1199999999953</v>
      </c>
      <c r="M83" s="101">
        <f t="shared" si="6"/>
        <v>9.9398659687484667E-2</v>
      </c>
      <c r="O83" s="2">
        <v>1772.11</v>
      </c>
      <c r="P83" s="3">
        <f t="shared" si="7"/>
        <v>-45775.009999999995</v>
      </c>
    </row>
    <row r="84" spans="1:16" x14ac:dyDescent="0.35">
      <c r="A84">
        <v>53900</v>
      </c>
      <c r="B84" s="2">
        <v>85472.02</v>
      </c>
      <c r="C84" s="2">
        <v>136891.68</v>
      </c>
      <c r="D84" s="2">
        <v>1424.56</v>
      </c>
      <c r="E84" s="2">
        <v>12490.8</v>
      </c>
      <c r="F84" s="2">
        <v>21387.040000000001</v>
      </c>
      <c r="G84" s="2">
        <v>208.2</v>
      </c>
      <c r="H84" s="2">
        <v>9344</v>
      </c>
      <c r="I84" s="2">
        <v>134.63999999999999</v>
      </c>
      <c r="J84" s="100">
        <f t="shared" si="4"/>
        <v>169390.12000000002</v>
      </c>
      <c r="K84" s="2">
        <v>166292.97</v>
      </c>
      <c r="L84" s="3">
        <f t="shared" si="5"/>
        <v>3097.1500000000233</v>
      </c>
      <c r="M84" s="101">
        <f t="shared" si="6"/>
        <v>1.8284124245263083E-2</v>
      </c>
      <c r="O84" s="2">
        <v>9454.64</v>
      </c>
      <c r="P84" s="3">
        <f t="shared" si="7"/>
        <v>-159935.48000000004</v>
      </c>
    </row>
    <row r="85" spans="1:16" x14ac:dyDescent="0.35">
      <c r="A85">
        <v>54100</v>
      </c>
      <c r="B85" s="2">
        <v>224437.52</v>
      </c>
      <c r="C85" s="2">
        <v>358699.23</v>
      </c>
      <c r="D85" s="2">
        <v>3740.66</v>
      </c>
      <c r="E85" s="2">
        <v>2453.04</v>
      </c>
      <c r="F85" s="2">
        <v>4200.12</v>
      </c>
      <c r="G85" s="2">
        <v>40.880000000000003</v>
      </c>
      <c r="H85" s="2">
        <v>22208</v>
      </c>
      <c r="I85" s="2">
        <v>320</v>
      </c>
      <c r="J85" s="100">
        <f t="shared" si="4"/>
        <v>389208.88999999996</v>
      </c>
      <c r="K85" s="2">
        <v>385086.92</v>
      </c>
      <c r="L85" s="3">
        <f t="shared" si="5"/>
        <v>4121.9699999999721</v>
      </c>
      <c r="M85" s="101">
        <f t="shared" si="6"/>
        <v>1.0590636817159989E-2</v>
      </c>
      <c r="O85" s="2">
        <v>25587.19</v>
      </c>
      <c r="P85" s="3">
        <f t="shared" si="7"/>
        <v>-363621.69999999995</v>
      </c>
    </row>
    <row r="86" spans="1:16" x14ac:dyDescent="0.35">
      <c r="A86">
        <v>54200</v>
      </c>
      <c r="B86" s="2">
        <v>1135875.33</v>
      </c>
      <c r="C86" s="2">
        <v>1851464.35</v>
      </c>
      <c r="D86" s="2">
        <v>18931.25</v>
      </c>
      <c r="E86" s="2">
        <v>50225.8</v>
      </c>
      <c r="F86" s="2">
        <v>85997.8</v>
      </c>
      <c r="G86" s="2">
        <v>837.14</v>
      </c>
      <c r="H86" s="2">
        <v>112452.39</v>
      </c>
      <c r="I86" s="2">
        <v>1620.35</v>
      </c>
      <c r="J86" s="100">
        <f t="shared" si="4"/>
        <v>2071303.28</v>
      </c>
      <c r="K86" s="2">
        <v>1874049.68</v>
      </c>
      <c r="L86" s="3">
        <f t="shared" si="5"/>
        <v>197253.60000000009</v>
      </c>
      <c r="M86" s="101">
        <f t="shared" si="6"/>
        <v>9.5231635996830016E-2</v>
      </c>
      <c r="O86" s="2">
        <v>93408.18</v>
      </c>
      <c r="P86" s="3">
        <f t="shared" si="7"/>
        <v>-1977895.1</v>
      </c>
    </row>
    <row r="87" spans="1:16" x14ac:dyDescent="0.35">
      <c r="A87">
        <v>54300</v>
      </c>
      <c r="B87" s="2">
        <v>3215539.25</v>
      </c>
      <c r="C87" s="2">
        <v>5113380.62</v>
      </c>
      <c r="D87" s="2">
        <v>53589.38</v>
      </c>
      <c r="E87" s="2">
        <v>87970.27</v>
      </c>
      <c r="F87" s="2">
        <v>150623.98000000001</v>
      </c>
      <c r="G87" s="2">
        <v>1466.09</v>
      </c>
      <c r="H87" s="2">
        <v>599253.09</v>
      </c>
      <c r="I87" s="2">
        <v>8634.06</v>
      </c>
      <c r="J87" s="100">
        <f t="shared" si="4"/>
        <v>5926947.2199999997</v>
      </c>
      <c r="K87" s="2">
        <v>6007279.9499999993</v>
      </c>
      <c r="L87" s="3">
        <f t="shared" si="5"/>
        <v>-80332.729999999516</v>
      </c>
      <c r="M87" s="101">
        <f t="shared" si="6"/>
        <v>-1.3553812277747856E-2</v>
      </c>
      <c r="O87" s="2">
        <v>392335.04</v>
      </c>
      <c r="P87" s="3">
        <f t="shared" si="7"/>
        <v>-5534612.1799999997</v>
      </c>
    </row>
    <row r="88" spans="1:16" x14ac:dyDescent="0.35">
      <c r="A88">
        <v>54400</v>
      </c>
      <c r="B88" s="2">
        <v>1822.97</v>
      </c>
      <c r="C88" s="2">
        <v>2713.44</v>
      </c>
      <c r="D88" s="2">
        <v>30.38</v>
      </c>
      <c r="E88" s="2">
        <v>2234.86</v>
      </c>
      <c r="F88" s="2">
        <v>3826.79</v>
      </c>
      <c r="G88" s="2">
        <v>37.25</v>
      </c>
      <c r="H88" s="2">
        <v>0</v>
      </c>
      <c r="I88" s="2">
        <v>0</v>
      </c>
      <c r="J88" s="100">
        <f t="shared" si="4"/>
        <v>6607.8600000000006</v>
      </c>
      <c r="K88" s="2">
        <v>5815.94</v>
      </c>
      <c r="L88" s="3">
        <f t="shared" si="5"/>
        <v>791.92000000000098</v>
      </c>
      <c r="M88" s="101">
        <f t="shared" si="6"/>
        <v>0.11984515410435465</v>
      </c>
      <c r="O88" s="2">
        <v>408.02</v>
      </c>
      <c r="P88" s="3">
        <f t="shared" si="7"/>
        <v>-6199.84</v>
      </c>
    </row>
    <row r="89" spans="1:16" x14ac:dyDescent="0.35">
      <c r="A89">
        <v>60100</v>
      </c>
      <c r="B89" s="2">
        <v>517923.22</v>
      </c>
      <c r="C89" s="2">
        <v>822040.16</v>
      </c>
      <c r="D89" s="2">
        <v>8632.09</v>
      </c>
      <c r="E89" s="2">
        <v>45021.68</v>
      </c>
      <c r="F89" s="2">
        <v>77086.600000000006</v>
      </c>
      <c r="G89" s="2">
        <v>750.36</v>
      </c>
      <c r="H89" s="2">
        <v>173453.36</v>
      </c>
      <c r="I89" s="2">
        <v>2499.34</v>
      </c>
      <c r="J89" s="100">
        <f t="shared" si="4"/>
        <v>1084461.9100000001</v>
      </c>
      <c r="K89" s="2">
        <v>1057726.3000000003</v>
      </c>
      <c r="L89" s="3">
        <f t="shared" si="5"/>
        <v>26735.60999999987</v>
      </c>
      <c r="M89" s="101">
        <f t="shared" si="6"/>
        <v>2.465334167430543E-2</v>
      </c>
      <c r="O89" s="2">
        <v>64758.070000000007</v>
      </c>
      <c r="P89" s="3">
        <f t="shared" si="7"/>
        <v>-1019703.8400000001</v>
      </c>
    </row>
    <row r="90" spans="1:16" x14ac:dyDescent="0.35">
      <c r="A90">
        <v>60400</v>
      </c>
      <c r="B90" s="2">
        <v>3952303.67</v>
      </c>
      <c r="C90" s="2">
        <v>6733117.0800000001</v>
      </c>
      <c r="D90" s="2">
        <v>65871.839999999997</v>
      </c>
      <c r="E90" s="2">
        <v>98094.19</v>
      </c>
      <c r="F90" s="2">
        <v>167959.37</v>
      </c>
      <c r="G90" s="2">
        <v>1635</v>
      </c>
      <c r="H90" s="2">
        <v>557688.36</v>
      </c>
      <c r="I90" s="2">
        <v>8035.85</v>
      </c>
      <c r="J90" s="100">
        <f t="shared" si="4"/>
        <v>7534307.5</v>
      </c>
      <c r="K90" s="2">
        <v>7855617.2300000004</v>
      </c>
      <c r="L90" s="3">
        <f t="shared" si="5"/>
        <v>-321309.73000000045</v>
      </c>
      <c r="M90" s="101">
        <f t="shared" si="6"/>
        <v>-4.2646219310799358E-2</v>
      </c>
      <c r="O90" s="2">
        <v>34100.660000000033</v>
      </c>
      <c r="P90" s="3">
        <f t="shared" si="7"/>
        <v>-7500206.8399999999</v>
      </c>
    </row>
    <row r="91" spans="1:16" x14ac:dyDescent="0.35">
      <c r="A91">
        <v>60500</v>
      </c>
      <c r="B91" s="2">
        <v>190586.32</v>
      </c>
      <c r="C91" s="2">
        <v>317746.2</v>
      </c>
      <c r="D91" s="2">
        <v>3176.5</v>
      </c>
      <c r="E91" s="2">
        <v>0</v>
      </c>
      <c r="F91" s="2">
        <v>0</v>
      </c>
      <c r="G91" s="2">
        <v>0</v>
      </c>
      <c r="H91" s="2">
        <v>30610.87</v>
      </c>
      <c r="I91" s="2">
        <v>441.1</v>
      </c>
      <c r="J91" s="100">
        <f t="shared" si="4"/>
        <v>351974.67</v>
      </c>
      <c r="K91" s="2">
        <v>351540.35000000003</v>
      </c>
      <c r="L91" s="3">
        <f t="shared" si="5"/>
        <v>434.31999999994878</v>
      </c>
      <c r="M91" s="101">
        <f t="shared" si="6"/>
        <v>1.2339524318609313E-3</v>
      </c>
      <c r="O91" s="2">
        <v>8580.6499999999978</v>
      </c>
      <c r="P91" s="3">
        <f t="shared" si="7"/>
        <v>-343394.01999999996</v>
      </c>
    </row>
    <row r="92" spans="1:16" x14ac:dyDescent="0.35">
      <c r="A92">
        <v>60601</v>
      </c>
      <c r="B92" s="2">
        <v>5067638.09</v>
      </c>
      <c r="C92" s="2">
        <v>8265351.71</v>
      </c>
      <c r="D92" s="2">
        <v>84460.57</v>
      </c>
      <c r="E92" s="2">
        <v>3009.73</v>
      </c>
      <c r="F92" s="2">
        <v>5153.1899999999996</v>
      </c>
      <c r="G92" s="2">
        <v>50.16</v>
      </c>
      <c r="H92" s="2">
        <v>934821.92</v>
      </c>
      <c r="I92" s="2">
        <v>13470.07</v>
      </c>
      <c r="J92" s="100">
        <f t="shared" si="4"/>
        <v>9303307.620000001</v>
      </c>
      <c r="K92" s="2">
        <v>8748429.5499999989</v>
      </c>
      <c r="L92" s="3">
        <f t="shared" si="5"/>
        <v>554878.07000000216</v>
      </c>
      <c r="M92" s="101">
        <f t="shared" si="6"/>
        <v>5.9643096054046434E-2</v>
      </c>
      <c r="O92" s="2">
        <v>411566.75</v>
      </c>
      <c r="P92" s="3">
        <f t="shared" si="7"/>
        <v>-8891740.870000001</v>
      </c>
    </row>
    <row r="93" spans="1:16" x14ac:dyDescent="0.35">
      <c r="A93">
        <v>60700</v>
      </c>
      <c r="B93" s="2">
        <v>12505966.84</v>
      </c>
      <c r="C93" s="2">
        <v>19970569.289999999</v>
      </c>
      <c r="D93" s="2">
        <v>208432.67</v>
      </c>
      <c r="E93" s="2">
        <v>72928.850000000006</v>
      </c>
      <c r="F93" s="2">
        <v>124870.48</v>
      </c>
      <c r="G93" s="2">
        <v>1215.49</v>
      </c>
      <c r="H93" s="2">
        <v>795106.89</v>
      </c>
      <c r="I93" s="2">
        <v>11456.93</v>
      </c>
      <c r="J93" s="100">
        <f t="shared" si="4"/>
        <v>21111651.75</v>
      </c>
      <c r="K93" s="2">
        <v>20697713.630000006</v>
      </c>
      <c r="L93" s="3">
        <f t="shared" si="5"/>
        <v>413938.11999999359</v>
      </c>
      <c r="M93" s="101">
        <f t="shared" si="6"/>
        <v>1.9607093035721071E-2</v>
      </c>
      <c r="O93" s="2">
        <v>1442420.48</v>
      </c>
      <c r="P93" s="3">
        <f t="shared" si="7"/>
        <v>-19669231.27</v>
      </c>
    </row>
    <row r="94" spans="1:16" x14ac:dyDescent="0.35">
      <c r="A94">
        <v>60800</v>
      </c>
      <c r="B94" s="2">
        <v>557554.66</v>
      </c>
      <c r="C94" s="2">
        <v>891930.5</v>
      </c>
      <c r="D94" s="2">
        <v>9292.48</v>
      </c>
      <c r="E94" s="2">
        <v>66851.87</v>
      </c>
      <c r="F94" s="2">
        <v>114465.27</v>
      </c>
      <c r="G94" s="2">
        <v>1114.25</v>
      </c>
      <c r="H94" s="2">
        <v>81014.38</v>
      </c>
      <c r="I94" s="2">
        <v>1167.3900000000001</v>
      </c>
      <c r="J94" s="100">
        <f t="shared" si="4"/>
        <v>1098984.27</v>
      </c>
      <c r="K94" s="2">
        <v>1059331.3</v>
      </c>
      <c r="L94" s="3">
        <f t="shared" si="5"/>
        <v>39652.969999999972</v>
      </c>
      <c r="M94" s="101">
        <f t="shared" si="6"/>
        <v>3.6081471848546084E-2</v>
      </c>
      <c r="O94" s="2">
        <v>62726.61</v>
      </c>
      <c r="P94" s="3">
        <f t="shared" si="7"/>
        <v>-1036257.66</v>
      </c>
    </row>
    <row r="95" spans="1:16" x14ac:dyDescent="0.35">
      <c r="A95">
        <v>60900</v>
      </c>
      <c r="B95" s="2">
        <v>160913.63</v>
      </c>
      <c r="C95" s="2">
        <v>263983.23</v>
      </c>
      <c r="D95" s="2">
        <v>2681.96</v>
      </c>
      <c r="E95" s="2">
        <v>14840.4</v>
      </c>
      <c r="F95" s="2">
        <v>25410.12</v>
      </c>
      <c r="G95" s="2">
        <v>247.36</v>
      </c>
      <c r="H95" s="2">
        <v>27637.439999999999</v>
      </c>
      <c r="I95" s="2">
        <v>398.25</v>
      </c>
      <c r="J95" s="100">
        <f t="shared" si="4"/>
        <v>320358.36</v>
      </c>
      <c r="K95" s="2">
        <v>324944.32999999996</v>
      </c>
      <c r="L95" s="3">
        <f t="shared" si="5"/>
        <v>-4585.9699999999721</v>
      </c>
      <c r="M95" s="101">
        <f t="shared" si="6"/>
        <v>-1.4315125099279357E-2</v>
      </c>
      <c r="O95" s="2">
        <v>11535.730000000001</v>
      </c>
      <c r="P95" s="3">
        <f t="shared" si="7"/>
        <v>-308822.63</v>
      </c>
    </row>
    <row r="96" spans="1:16" x14ac:dyDescent="0.35">
      <c r="A96">
        <v>61000</v>
      </c>
      <c r="B96" s="2">
        <v>5120018.7699999996</v>
      </c>
      <c r="C96" s="2">
        <v>8278676.1399999997</v>
      </c>
      <c r="D96" s="2">
        <v>85333.78</v>
      </c>
      <c r="E96" s="2">
        <v>401528.03</v>
      </c>
      <c r="F96" s="2">
        <v>687502.21</v>
      </c>
      <c r="G96" s="2">
        <v>6692.2</v>
      </c>
      <c r="H96" s="2">
        <v>1218651.78</v>
      </c>
      <c r="I96" s="2">
        <v>17559.830000000002</v>
      </c>
      <c r="J96" s="100">
        <f t="shared" si="4"/>
        <v>10294415.939999999</v>
      </c>
      <c r="K96" s="2">
        <v>9923937.9100000001</v>
      </c>
      <c r="L96" s="3">
        <f t="shared" si="5"/>
        <v>370478.02999999933</v>
      </c>
      <c r="M96" s="101">
        <f t="shared" si="6"/>
        <v>3.5988251510264829E-2</v>
      </c>
      <c r="O96" s="2">
        <v>487970.45999999996</v>
      </c>
      <c r="P96" s="3">
        <f t="shared" si="7"/>
        <v>-9806445.4800000004</v>
      </c>
    </row>
    <row r="97" spans="1:16" x14ac:dyDescent="0.35">
      <c r="A97">
        <v>61200</v>
      </c>
      <c r="B97" s="2">
        <v>135556.56</v>
      </c>
      <c r="C97" s="2">
        <v>219591.61</v>
      </c>
      <c r="D97" s="2">
        <v>2259.3200000000002</v>
      </c>
      <c r="E97" s="2">
        <v>3378.24</v>
      </c>
      <c r="F97" s="2">
        <v>5784.28</v>
      </c>
      <c r="G97" s="2">
        <v>56.32</v>
      </c>
      <c r="H97" s="2">
        <v>29465.08</v>
      </c>
      <c r="I97" s="2">
        <v>424.56</v>
      </c>
      <c r="J97" s="100">
        <f t="shared" si="4"/>
        <v>257581.16999999998</v>
      </c>
      <c r="K97" s="2">
        <v>265011.11</v>
      </c>
      <c r="L97" s="3">
        <f t="shared" si="5"/>
        <v>-7429.9400000000023</v>
      </c>
      <c r="M97" s="101">
        <f t="shared" si="6"/>
        <v>-2.8845043292566777E-2</v>
      </c>
      <c r="O97" s="2">
        <v>12511.17</v>
      </c>
      <c r="P97" s="3">
        <f t="shared" si="7"/>
        <v>-245069.99999999997</v>
      </c>
    </row>
    <row r="98" spans="1:16" x14ac:dyDescent="0.35">
      <c r="A98">
        <v>62200</v>
      </c>
      <c r="B98" s="2">
        <v>190796.76</v>
      </c>
      <c r="C98" s="2">
        <v>313789.06</v>
      </c>
      <c r="D98" s="2">
        <v>3179.9</v>
      </c>
      <c r="E98" s="2">
        <v>13438.8</v>
      </c>
      <c r="F98" s="2">
        <v>23010.12</v>
      </c>
      <c r="G98" s="2">
        <v>223.96</v>
      </c>
      <c r="H98" s="2">
        <v>34595.120000000003</v>
      </c>
      <c r="I98" s="2">
        <v>498.49</v>
      </c>
      <c r="J98" s="100">
        <f t="shared" si="4"/>
        <v>375296.65</v>
      </c>
      <c r="K98" s="2">
        <v>368067.75000000006</v>
      </c>
      <c r="L98" s="3">
        <f t="shared" si="5"/>
        <v>7228.8999999999651</v>
      </c>
      <c r="M98" s="101">
        <f t="shared" si="6"/>
        <v>1.926182927558763E-2</v>
      </c>
      <c r="O98" s="2">
        <v>12895.27</v>
      </c>
      <c r="P98" s="3">
        <f t="shared" si="7"/>
        <v>-362401.38</v>
      </c>
    </row>
    <row r="99" spans="1:16" x14ac:dyDescent="0.35">
      <c r="A99">
        <v>62500</v>
      </c>
      <c r="B99" s="2">
        <v>69001.600000000006</v>
      </c>
      <c r="C99" s="2">
        <v>113295.31</v>
      </c>
      <c r="D99" s="2">
        <v>1150.01</v>
      </c>
      <c r="E99" s="2">
        <v>3809.57</v>
      </c>
      <c r="F99" s="2">
        <v>6522.94</v>
      </c>
      <c r="G99" s="2">
        <v>63.48</v>
      </c>
      <c r="H99" s="2">
        <v>9689.1200000000008</v>
      </c>
      <c r="I99" s="2">
        <v>139.63999999999999</v>
      </c>
      <c r="J99" s="100">
        <f t="shared" si="4"/>
        <v>130860.5</v>
      </c>
      <c r="K99" s="2">
        <v>122220.84999999999</v>
      </c>
      <c r="L99" s="3">
        <f t="shared" si="5"/>
        <v>8639.6500000000087</v>
      </c>
      <c r="M99" s="101">
        <f t="shared" si="6"/>
        <v>6.602183240932144E-2</v>
      </c>
      <c r="O99" s="2">
        <v>4850.6100000000006</v>
      </c>
      <c r="P99" s="3">
        <f t="shared" si="7"/>
        <v>-126009.89</v>
      </c>
    </row>
    <row r="100" spans="1:16" x14ac:dyDescent="0.35">
      <c r="A100">
        <v>62700</v>
      </c>
      <c r="B100" s="2">
        <v>178903.04000000001</v>
      </c>
      <c r="C100" s="2">
        <v>282073.33</v>
      </c>
      <c r="D100" s="2">
        <v>2981.8</v>
      </c>
      <c r="E100" s="2">
        <v>0</v>
      </c>
      <c r="F100" s="2">
        <v>0</v>
      </c>
      <c r="G100" s="2">
        <v>0</v>
      </c>
      <c r="H100" s="2">
        <v>89916.85</v>
      </c>
      <c r="I100" s="2">
        <v>1295.58</v>
      </c>
      <c r="J100" s="100">
        <f t="shared" si="4"/>
        <v>376267.56</v>
      </c>
      <c r="K100" s="2">
        <v>389734.05</v>
      </c>
      <c r="L100" s="3">
        <f t="shared" si="5"/>
        <v>-13466.489999999991</v>
      </c>
      <c r="M100" s="101">
        <f t="shared" si="6"/>
        <v>-3.5789665205259766E-2</v>
      </c>
      <c r="O100" s="2">
        <v>24247.25</v>
      </c>
      <c r="P100" s="3">
        <f t="shared" si="7"/>
        <v>-352020.31</v>
      </c>
    </row>
    <row r="101" spans="1:16" x14ac:dyDescent="0.35">
      <c r="A101">
        <v>63000</v>
      </c>
      <c r="B101" s="2">
        <v>573193.92000000004</v>
      </c>
      <c r="C101" s="2">
        <v>927056.8</v>
      </c>
      <c r="D101" s="2">
        <v>9553.1200000000008</v>
      </c>
      <c r="E101" s="2">
        <v>15413.9</v>
      </c>
      <c r="F101" s="2">
        <v>26392.27</v>
      </c>
      <c r="G101" s="2">
        <v>256.92</v>
      </c>
      <c r="H101" s="2">
        <v>83057.87</v>
      </c>
      <c r="I101" s="2">
        <v>1196.76</v>
      </c>
      <c r="J101" s="100">
        <f t="shared" si="4"/>
        <v>1047513.7400000001</v>
      </c>
      <c r="K101" s="2">
        <v>1034109.4199999998</v>
      </c>
      <c r="L101" s="3">
        <f t="shared" si="5"/>
        <v>13404.320000000298</v>
      </c>
      <c r="M101" s="101">
        <f t="shared" si="6"/>
        <v>1.279631902489441E-2</v>
      </c>
      <c r="O101" s="2">
        <v>54381.490000000005</v>
      </c>
      <c r="P101" s="3">
        <f t="shared" si="7"/>
        <v>-993132.25000000012</v>
      </c>
    </row>
    <row r="102" spans="1:16" x14ac:dyDescent="0.35">
      <c r="A102">
        <v>63500</v>
      </c>
      <c r="B102" s="2">
        <v>432600.54</v>
      </c>
      <c r="C102" s="2">
        <v>693776.36</v>
      </c>
      <c r="D102" s="2">
        <v>7210</v>
      </c>
      <c r="E102" s="2">
        <v>6394.5</v>
      </c>
      <c r="F102" s="2">
        <v>10948.82</v>
      </c>
      <c r="G102" s="2">
        <v>106.58</v>
      </c>
      <c r="H102" s="2">
        <v>64150.69</v>
      </c>
      <c r="I102" s="2">
        <v>924.37</v>
      </c>
      <c r="J102" s="100">
        <f t="shared" si="4"/>
        <v>777116.82</v>
      </c>
      <c r="K102" s="2">
        <v>778330.74000000011</v>
      </c>
      <c r="L102" s="3">
        <f t="shared" si="5"/>
        <v>-1213.9200000001583</v>
      </c>
      <c r="M102" s="101">
        <f t="shared" si="6"/>
        <v>-1.5620817472463901E-3</v>
      </c>
      <c r="O102" s="2">
        <v>46931.66</v>
      </c>
      <c r="P102" s="3">
        <f t="shared" si="7"/>
        <v>-730185.15999999992</v>
      </c>
    </row>
    <row r="103" spans="1:16" x14ac:dyDescent="0.35">
      <c r="A103">
        <v>63700</v>
      </c>
      <c r="B103" s="2">
        <v>121210.41</v>
      </c>
      <c r="C103" s="2">
        <v>191611.45</v>
      </c>
      <c r="D103" s="2">
        <v>2020.33</v>
      </c>
      <c r="E103" s="2">
        <v>0</v>
      </c>
      <c r="F103" s="2">
        <v>0</v>
      </c>
      <c r="G103" s="2">
        <v>0</v>
      </c>
      <c r="H103" s="2">
        <v>35602.230000000003</v>
      </c>
      <c r="I103" s="2">
        <v>513.02</v>
      </c>
      <c r="J103" s="100">
        <f t="shared" si="4"/>
        <v>229747.03</v>
      </c>
      <c r="K103" s="2">
        <v>265728.75999999995</v>
      </c>
      <c r="L103" s="3">
        <f t="shared" si="5"/>
        <v>-35981.729999999952</v>
      </c>
      <c r="M103" s="101">
        <f t="shared" si="6"/>
        <v>-0.15661455993576914</v>
      </c>
      <c r="O103" s="2">
        <v>15927.93</v>
      </c>
      <c r="P103" s="3">
        <f t="shared" si="7"/>
        <v>-213819.1</v>
      </c>
    </row>
    <row r="104" spans="1:16" x14ac:dyDescent="0.35">
      <c r="A104">
        <v>63800</v>
      </c>
      <c r="B104" s="2">
        <v>16404.07</v>
      </c>
      <c r="C104" s="2">
        <v>27998.97</v>
      </c>
      <c r="D104" s="2">
        <v>273.39999999999998</v>
      </c>
      <c r="E104" s="2">
        <v>3640.41</v>
      </c>
      <c r="F104" s="2">
        <v>6233.24</v>
      </c>
      <c r="G104" s="2">
        <v>60.66</v>
      </c>
      <c r="H104" s="2">
        <v>0</v>
      </c>
      <c r="I104" s="2">
        <v>0</v>
      </c>
      <c r="J104" s="100">
        <f t="shared" si="4"/>
        <v>34566.270000000004</v>
      </c>
      <c r="K104" s="2">
        <v>34577.979999999996</v>
      </c>
      <c r="L104" s="3">
        <f t="shared" si="5"/>
        <v>-11.709999999991851</v>
      </c>
      <c r="M104" s="101">
        <f t="shared" si="6"/>
        <v>-3.3876955772178628E-4</v>
      </c>
      <c r="O104" s="2">
        <v>88.339999999999918</v>
      </c>
      <c r="P104" s="3">
        <f t="shared" si="7"/>
        <v>-34477.930000000008</v>
      </c>
    </row>
    <row r="105" spans="1:16" x14ac:dyDescent="0.35">
      <c r="A105">
        <v>64100</v>
      </c>
      <c r="B105" s="2">
        <v>55485.78</v>
      </c>
      <c r="C105" s="2">
        <v>91508.92</v>
      </c>
      <c r="D105" s="2">
        <v>924.7</v>
      </c>
      <c r="E105" s="2">
        <v>0</v>
      </c>
      <c r="F105" s="2">
        <v>0</v>
      </c>
      <c r="G105" s="2">
        <v>0</v>
      </c>
      <c r="H105" s="2">
        <v>12175.4</v>
      </c>
      <c r="I105" s="2">
        <v>175.44</v>
      </c>
      <c r="J105" s="100">
        <f t="shared" si="4"/>
        <v>104784.45999999999</v>
      </c>
      <c r="K105" s="2">
        <v>106051.65</v>
      </c>
      <c r="L105" s="3">
        <f t="shared" si="5"/>
        <v>-1267.1900000000023</v>
      </c>
      <c r="M105" s="101">
        <f t="shared" si="6"/>
        <v>-1.2093300857779888E-2</v>
      </c>
      <c r="O105" s="2">
        <v>3495.41</v>
      </c>
      <c r="P105" s="3">
        <f t="shared" si="7"/>
        <v>-101289.04999999999</v>
      </c>
    </row>
    <row r="106" spans="1:16" x14ac:dyDescent="0.35">
      <c r="A106">
        <v>66600</v>
      </c>
      <c r="B106" s="2">
        <v>48108.97</v>
      </c>
      <c r="C106" s="2">
        <v>82245.89</v>
      </c>
      <c r="D106" s="2">
        <v>801.82</v>
      </c>
      <c r="E106" s="2">
        <v>4083.62</v>
      </c>
      <c r="F106" s="2">
        <v>6992.13</v>
      </c>
      <c r="G106" s="2">
        <v>68.06</v>
      </c>
      <c r="H106" s="2">
        <v>38957.089999999997</v>
      </c>
      <c r="I106" s="2">
        <v>561.35</v>
      </c>
      <c r="J106" s="100">
        <f t="shared" si="4"/>
        <v>129626.34</v>
      </c>
      <c r="K106" s="2">
        <v>125185.54999999999</v>
      </c>
      <c r="L106" s="3">
        <f t="shared" si="5"/>
        <v>4440.7900000000081</v>
      </c>
      <c r="M106" s="101">
        <f t="shared" si="6"/>
        <v>3.4258392237256782E-2</v>
      </c>
      <c r="O106" s="2">
        <v>127.40000000000055</v>
      </c>
      <c r="P106" s="3">
        <f t="shared" si="7"/>
        <v>-129498.94</v>
      </c>
    </row>
    <row r="107" spans="1:16" x14ac:dyDescent="0.35">
      <c r="A107">
        <v>67000</v>
      </c>
      <c r="B107" s="2">
        <v>20149.86</v>
      </c>
      <c r="C107" s="2">
        <v>32667.54</v>
      </c>
      <c r="D107" s="2">
        <v>335.84</v>
      </c>
      <c r="E107" s="2">
        <v>5227.68</v>
      </c>
      <c r="F107" s="2">
        <v>8950.8799999999992</v>
      </c>
      <c r="G107" s="2">
        <v>87.12</v>
      </c>
      <c r="H107" s="2">
        <v>0</v>
      </c>
      <c r="I107" s="2">
        <v>0</v>
      </c>
      <c r="J107" s="100">
        <f t="shared" si="4"/>
        <v>42041.38</v>
      </c>
      <c r="K107" s="2">
        <v>37999.21</v>
      </c>
      <c r="L107" s="3">
        <f t="shared" si="5"/>
        <v>4042.1699999999983</v>
      </c>
      <c r="M107" s="101">
        <f t="shared" si="6"/>
        <v>9.6147414761361266E-2</v>
      </c>
      <c r="O107" s="2">
        <v>1833.32</v>
      </c>
      <c r="P107" s="3">
        <f t="shared" si="7"/>
        <v>-40208.06</v>
      </c>
    </row>
    <row r="108" spans="1:16" x14ac:dyDescent="0.35">
      <c r="A108">
        <v>67100</v>
      </c>
      <c r="B108" s="2">
        <v>635150.80000000005</v>
      </c>
      <c r="C108" s="2">
        <v>1015643.9</v>
      </c>
      <c r="D108" s="2">
        <v>10585.99</v>
      </c>
      <c r="E108" s="2">
        <v>42649.4</v>
      </c>
      <c r="F108" s="2">
        <v>73025.25</v>
      </c>
      <c r="G108" s="2">
        <v>710.81</v>
      </c>
      <c r="H108" s="2">
        <v>51642.63</v>
      </c>
      <c r="I108" s="2">
        <v>744.15</v>
      </c>
      <c r="J108" s="100">
        <f t="shared" si="4"/>
        <v>1152352.73</v>
      </c>
      <c r="K108" s="2">
        <v>1105460.01</v>
      </c>
      <c r="L108" s="3">
        <f t="shared" si="5"/>
        <v>46892.719999999972</v>
      </c>
      <c r="M108" s="101">
        <f t="shared" si="6"/>
        <v>4.0693026344459628E-2</v>
      </c>
      <c r="O108" s="2">
        <v>71872.789999999994</v>
      </c>
      <c r="P108" s="3">
        <f t="shared" si="7"/>
        <v>-1080479.94</v>
      </c>
    </row>
    <row r="109" spans="1:16" x14ac:dyDescent="0.35">
      <c r="A109">
        <v>67200</v>
      </c>
      <c r="B109" s="2">
        <v>8891.5400000000009</v>
      </c>
      <c r="C109" s="2">
        <v>13135.6</v>
      </c>
      <c r="D109" s="2">
        <v>148.19</v>
      </c>
      <c r="E109" s="2">
        <v>0</v>
      </c>
      <c r="F109" s="2">
        <v>0</v>
      </c>
      <c r="G109" s="2">
        <v>0</v>
      </c>
      <c r="H109" s="2">
        <v>12943.6</v>
      </c>
      <c r="I109" s="2">
        <v>186.52</v>
      </c>
      <c r="J109" s="100">
        <f t="shared" si="4"/>
        <v>26413.91</v>
      </c>
      <c r="K109" s="2">
        <v>26068.81</v>
      </c>
      <c r="L109" s="3">
        <f t="shared" si="5"/>
        <v>345.09999999999854</v>
      </c>
      <c r="M109" s="101">
        <f t="shared" si="6"/>
        <v>1.3065085782453205E-2</v>
      </c>
      <c r="O109" s="2">
        <v>2088.66</v>
      </c>
      <c r="P109" s="3">
        <f t="shared" si="7"/>
        <v>-24325.25</v>
      </c>
    </row>
    <row r="110" spans="1:16" x14ac:dyDescent="0.35">
      <c r="A110">
        <v>67300</v>
      </c>
      <c r="B110" s="2">
        <v>281371.26</v>
      </c>
      <c r="C110" s="2">
        <v>436518.15</v>
      </c>
      <c r="D110" s="2">
        <v>4689.37</v>
      </c>
      <c r="E110" s="2">
        <v>44299.57</v>
      </c>
      <c r="F110" s="2">
        <v>75850.490000000005</v>
      </c>
      <c r="G110" s="2">
        <v>738.33</v>
      </c>
      <c r="H110" s="2">
        <v>194710.04</v>
      </c>
      <c r="I110" s="2">
        <v>2805.64</v>
      </c>
      <c r="J110" s="100">
        <f t="shared" si="4"/>
        <v>715312.02000000014</v>
      </c>
      <c r="K110" s="2">
        <v>687490.94999999984</v>
      </c>
      <c r="L110" s="3">
        <f t="shared" si="5"/>
        <v>27821.070000000298</v>
      </c>
      <c r="M110" s="101">
        <f t="shared" si="6"/>
        <v>3.8893614565571388E-2</v>
      </c>
      <c r="O110" s="2">
        <v>45249.919999999998</v>
      </c>
      <c r="P110" s="3">
        <f t="shared" si="7"/>
        <v>-670062.10000000009</v>
      </c>
    </row>
    <row r="111" spans="1:16" x14ac:dyDescent="0.35">
      <c r="A111">
        <v>67400</v>
      </c>
      <c r="B111" s="2">
        <v>194175.02</v>
      </c>
      <c r="C111" s="2">
        <v>282559.98</v>
      </c>
      <c r="D111" s="2">
        <v>3236.18</v>
      </c>
      <c r="E111" s="2">
        <v>0</v>
      </c>
      <c r="F111" s="2">
        <v>0</v>
      </c>
      <c r="G111" s="2">
        <v>0</v>
      </c>
      <c r="H111" s="2">
        <v>321364.64</v>
      </c>
      <c r="I111" s="2">
        <v>4630.66</v>
      </c>
      <c r="J111" s="100">
        <f t="shared" si="4"/>
        <v>611791.46000000008</v>
      </c>
      <c r="K111" s="2">
        <v>629708.84</v>
      </c>
      <c r="L111" s="3">
        <f t="shared" si="5"/>
        <v>-17917.379999999888</v>
      </c>
      <c r="M111" s="101">
        <f t="shared" si="6"/>
        <v>-2.9286744211826504E-2</v>
      </c>
      <c r="O111" s="2">
        <v>49911.53</v>
      </c>
      <c r="P111" s="3">
        <f t="shared" si="7"/>
        <v>-561879.93000000005</v>
      </c>
    </row>
    <row r="112" spans="1:16" x14ac:dyDescent="0.35">
      <c r="A112">
        <v>67500</v>
      </c>
      <c r="B112" s="2">
        <v>200773.72</v>
      </c>
      <c r="C112" s="2">
        <v>318946.67</v>
      </c>
      <c r="D112" s="2">
        <v>3346.15</v>
      </c>
      <c r="E112" s="2">
        <v>38226.480000000003</v>
      </c>
      <c r="F112" s="2">
        <v>65452.2</v>
      </c>
      <c r="G112" s="2">
        <v>637.1</v>
      </c>
      <c r="H112" s="2">
        <v>14256.83</v>
      </c>
      <c r="I112" s="2">
        <v>205.45</v>
      </c>
      <c r="J112" s="100">
        <f t="shared" si="4"/>
        <v>402844.4</v>
      </c>
      <c r="K112" s="2">
        <v>408449.61</v>
      </c>
      <c r="L112" s="3">
        <f t="shared" si="5"/>
        <v>-5605.2099999999627</v>
      </c>
      <c r="M112" s="101">
        <f t="shared" si="6"/>
        <v>-1.3914081963159877E-2</v>
      </c>
      <c r="O112" s="2">
        <v>24823.439999999999</v>
      </c>
      <c r="P112" s="3">
        <f t="shared" si="7"/>
        <v>-378020.96</v>
      </c>
    </row>
    <row r="113" spans="1:16" x14ac:dyDescent="0.35">
      <c r="A113">
        <v>67600</v>
      </c>
      <c r="B113" s="2">
        <v>43194.16</v>
      </c>
      <c r="C113" s="2">
        <v>65987.31</v>
      </c>
      <c r="D113" s="2">
        <v>719.92</v>
      </c>
      <c r="E113" s="2">
        <v>6489.12</v>
      </c>
      <c r="F113" s="2">
        <v>11110.72</v>
      </c>
      <c r="G113" s="2">
        <v>108.16</v>
      </c>
      <c r="H113" s="2">
        <v>27825.69</v>
      </c>
      <c r="I113" s="2">
        <v>400.96</v>
      </c>
      <c r="J113" s="100">
        <f t="shared" si="4"/>
        <v>106152.76000000001</v>
      </c>
      <c r="K113" s="2">
        <v>105853.07</v>
      </c>
      <c r="L113" s="3">
        <f t="shared" si="5"/>
        <v>299.69000000000233</v>
      </c>
      <c r="M113" s="101">
        <f t="shared" si="6"/>
        <v>2.8231955532762626E-3</v>
      </c>
      <c r="O113" s="2">
        <v>7970.79</v>
      </c>
      <c r="P113" s="3">
        <f t="shared" si="7"/>
        <v>-98181.970000000016</v>
      </c>
    </row>
    <row r="114" spans="1:16" x14ac:dyDescent="0.35">
      <c r="A114">
        <v>67800</v>
      </c>
      <c r="B114" s="2">
        <v>1118486.6399999999</v>
      </c>
      <c r="C114" s="2">
        <v>1772185.59</v>
      </c>
      <c r="D114" s="2">
        <v>18641.490000000002</v>
      </c>
      <c r="E114" s="2">
        <v>203098.72</v>
      </c>
      <c r="F114" s="2">
        <v>347749.97</v>
      </c>
      <c r="G114" s="2">
        <v>3384.91</v>
      </c>
      <c r="H114" s="2">
        <v>119459.17</v>
      </c>
      <c r="I114" s="2">
        <v>1721.34</v>
      </c>
      <c r="J114" s="100">
        <f t="shared" si="4"/>
        <v>2263142.4699999997</v>
      </c>
      <c r="K114" s="2">
        <v>2280697.02</v>
      </c>
      <c r="L114" s="3">
        <f t="shared" si="5"/>
        <v>-17554.550000000279</v>
      </c>
      <c r="M114" s="101">
        <f t="shared" si="6"/>
        <v>-7.7567144944260986E-3</v>
      </c>
      <c r="O114" s="2">
        <v>142907.26</v>
      </c>
      <c r="P114" s="3">
        <f t="shared" si="7"/>
        <v>-2120235.21</v>
      </c>
    </row>
    <row r="115" spans="1:16" x14ac:dyDescent="0.35">
      <c r="A115">
        <v>67900</v>
      </c>
      <c r="B115" s="2">
        <v>7626.43</v>
      </c>
      <c r="C115" s="2">
        <v>8630.7099999999991</v>
      </c>
      <c r="D115" s="2">
        <v>127.11</v>
      </c>
      <c r="E115" s="2">
        <v>16488.240000000002</v>
      </c>
      <c r="F115" s="2">
        <v>28231.52</v>
      </c>
      <c r="G115" s="2">
        <v>274.76</v>
      </c>
      <c r="H115" s="2">
        <v>26075.21</v>
      </c>
      <c r="I115" s="2">
        <v>375.71</v>
      </c>
      <c r="J115" s="100">
        <f t="shared" si="4"/>
        <v>63715.020000000004</v>
      </c>
      <c r="K115" s="2">
        <v>66869.939999999988</v>
      </c>
      <c r="L115" s="3">
        <f t="shared" si="5"/>
        <v>-3154.9199999999837</v>
      </c>
      <c r="M115" s="101">
        <f t="shared" si="6"/>
        <v>-4.9516110957824128E-2</v>
      </c>
      <c r="O115" s="2">
        <v>4427.42</v>
      </c>
      <c r="P115" s="3">
        <f t="shared" si="7"/>
        <v>-59287.600000000006</v>
      </c>
    </row>
    <row r="116" spans="1:16" x14ac:dyDescent="0.35">
      <c r="A116">
        <v>68000</v>
      </c>
      <c r="B116" s="2">
        <v>68015.960000000006</v>
      </c>
      <c r="C116" s="2">
        <v>111092.37</v>
      </c>
      <c r="D116" s="2">
        <v>1133.56</v>
      </c>
      <c r="E116" s="2">
        <v>0</v>
      </c>
      <c r="F116" s="2">
        <v>0</v>
      </c>
      <c r="G116" s="2">
        <v>0</v>
      </c>
      <c r="H116" s="2">
        <v>0</v>
      </c>
      <c r="I116" s="2">
        <v>0</v>
      </c>
      <c r="J116" s="100">
        <f t="shared" si="4"/>
        <v>112225.93</v>
      </c>
      <c r="K116" s="2">
        <v>102698.48999999999</v>
      </c>
      <c r="L116" s="3">
        <f t="shared" si="5"/>
        <v>9527.4400000000023</v>
      </c>
      <c r="M116" s="101">
        <f t="shared" si="6"/>
        <v>8.4895175295049932E-2</v>
      </c>
      <c r="O116" s="2">
        <v>5365.99</v>
      </c>
      <c r="P116" s="3">
        <f t="shared" si="7"/>
        <v>-106859.93999999999</v>
      </c>
    </row>
    <row r="117" spans="1:16" x14ac:dyDescent="0.35">
      <c r="A117">
        <v>68100</v>
      </c>
      <c r="B117" s="2">
        <v>332429.8</v>
      </c>
      <c r="C117" s="2">
        <v>524007.3</v>
      </c>
      <c r="D117" s="2">
        <v>5540.53</v>
      </c>
      <c r="E117" s="2">
        <v>712.69</v>
      </c>
      <c r="F117" s="2">
        <v>1220.28</v>
      </c>
      <c r="G117" s="2">
        <v>11.88</v>
      </c>
      <c r="H117" s="2">
        <v>123233.17</v>
      </c>
      <c r="I117" s="2">
        <v>1775.67</v>
      </c>
      <c r="J117" s="100">
        <f t="shared" si="4"/>
        <v>655788.83000000007</v>
      </c>
      <c r="K117" s="2">
        <v>674374.3899999999</v>
      </c>
      <c r="L117" s="3">
        <f t="shared" si="5"/>
        <v>-18585.559999999823</v>
      </c>
      <c r="M117" s="101">
        <f t="shared" si="6"/>
        <v>-2.8340769390658608E-2</v>
      </c>
      <c r="O117" s="2">
        <v>45186.03</v>
      </c>
      <c r="P117" s="3">
        <f t="shared" si="7"/>
        <v>-610602.80000000005</v>
      </c>
    </row>
    <row r="118" spans="1:16" x14ac:dyDescent="0.35">
      <c r="A118">
        <v>68200</v>
      </c>
      <c r="B118" s="2">
        <v>2265252.87</v>
      </c>
      <c r="C118" s="2">
        <v>3514524.76</v>
      </c>
      <c r="D118" s="2">
        <v>37753.94</v>
      </c>
      <c r="E118" s="2">
        <v>136006.92000000001</v>
      </c>
      <c r="F118" s="2">
        <v>232874.44</v>
      </c>
      <c r="G118" s="2">
        <v>2266.85</v>
      </c>
      <c r="H118" s="2">
        <v>620262.18000000005</v>
      </c>
      <c r="I118" s="2">
        <v>8937.4599999999991</v>
      </c>
      <c r="J118" s="100">
        <f t="shared" si="4"/>
        <v>4416619.63</v>
      </c>
      <c r="K118" s="2">
        <v>4549913.8100000005</v>
      </c>
      <c r="L118" s="3">
        <f t="shared" si="5"/>
        <v>-133294.18000000063</v>
      </c>
      <c r="M118" s="101">
        <f t="shared" si="6"/>
        <v>-3.0180135752374184E-2</v>
      </c>
      <c r="O118" s="2">
        <v>364083.36</v>
      </c>
      <c r="P118" s="3">
        <f t="shared" si="7"/>
        <v>-4052536.27</v>
      </c>
    </row>
    <row r="119" spans="1:16" x14ac:dyDescent="0.35">
      <c r="A119">
        <v>68300</v>
      </c>
      <c r="B119" s="2">
        <v>580410.68999999994</v>
      </c>
      <c r="C119" s="2">
        <v>919476.27</v>
      </c>
      <c r="D119" s="2">
        <v>9673.49</v>
      </c>
      <c r="E119" s="2">
        <v>57686.98</v>
      </c>
      <c r="F119" s="2">
        <v>98773.11</v>
      </c>
      <c r="G119" s="2">
        <v>961.5</v>
      </c>
      <c r="H119" s="2">
        <v>124208.2</v>
      </c>
      <c r="I119" s="2">
        <v>1789.81</v>
      </c>
      <c r="J119" s="100">
        <f t="shared" si="4"/>
        <v>1154882.3800000001</v>
      </c>
      <c r="K119" s="2">
        <v>1139533.3799999999</v>
      </c>
      <c r="L119" s="3">
        <f t="shared" si="5"/>
        <v>15349.000000000233</v>
      </c>
      <c r="M119" s="101">
        <f t="shared" si="6"/>
        <v>1.3290530937012159E-2</v>
      </c>
      <c r="O119" s="2">
        <v>74313.850000000006</v>
      </c>
      <c r="P119" s="3">
        <f t="shared" si="7"/>
        <v>-1080568.53</v>
      </c>
    </row>
    <row r="120" spans="1:16" x14ac:dyDescent="0.35">
      <c r="A120">
        <v>68400</v>
      </c>
      <c r="B120" s="2">
        <v>19107.3</v>
      </c>
      <c r="C120" s="2">
        <v>30107.54</v>
      </c>
      <c r="D120" s="2">
        <v>318.44</v>
      </c>
      <c r="E120" s="2">
        <v>772.34</v>
      </c>
      <c r="F120" s="2">
        <v>1322.42</v>
      </c>
      <c r="G120" s="2">
        <v>12.87</v>
      </c>
      <c r="H120" s="2">
        <v>5286.17</v>
      </c>
      <c r="I120" s="2">
        <v>76.150000000000006</v>
      </c>
      <c r="J120" s="100">
        <f t="shared" si="4"/>
        <v>37123.590000000004</v>
      </c>
      <c r="K120" s="2">
        <v>42729.71</v>
      </c>
      <c r="L120" s="3">
        <f t="shared" si="5"/>
        <v>-5606.1199999999953</v>
      </c>
      <c r="M120" s="101">
        <f t="shared" si="6"/>
        <v>-0.15101233474456524</v>
      </c>
      <c r="O120" s="2">
        <v>2608.2800000000002</v>
      </c>
      <c r="P120" s="3">
        <f t="shared" si="7"/>
        <v>-34515.310000000005</v>
      </c>
    </row>
    <row r="121" spans="1:16" x14ac:dyDescent="0.35">
      <c r="A121">
        <v>68500</v>
      </c>
      <c r="B121" s="2">
        <v>564699</v>
      </c>
      <c r="C121" s="2">
        <v>966887.41</v>
      </c>
      <c r="D121" s="2">
        <v>9411</v>
      </c>
      <c r="E121" s="2">
        <v>11731.92</v>
      </c>
      <c r="F121" s="2">
        <v>20087.36</v>
      </c>
      <c r="G121" s="2">
        <v>195.52</v>
      </c>
      <c r="H121" s="2">
        <v>92300.53</v>
      </c>
      <c r="I121" s="2">
        <v>1329.95</v>
      </c>
      <c r="J121" s="100">
        <f t="shared" si="4"/>
        <v>1090211.77</v>
      </c>
      <c r="K121" s="2">
        <v>1023481.87</v>
      </c>
      <c r="L121" s="3">
        <f t="shared" si="5"/>
        <v>66729.900000000023</v>
      </c>
      <c r="M121" s="101">
        <f t="shared" si="6"/>
        <v>6.120819994449337E-2</v>
      </c>
      <c r="O121" s="2">
        <v>0</v>
      </c>
      <c r="P121" s="3">
        <f t="shared" si="7"/>
        <v>-1090211.77</v>
      </c>
    </row>
    <row r="122" spans="1:16" x14ac:dyDescent="0.35">
      <c r="A122">
        <v>68600</v>
      </c>
      <c r="B122" s="2">
        <v>84118.3</v>
      </c>
      <c r="C122" s="2">
        <v>144028.41</v>
      </c>
      <c r="D122" s="2">
        <v>1401.94</v>
      </c>
      <c r="E122" s="2">
        <v>177.95</v>
      </c>
      <c r="F122" s="2">
        <v>304.7</v>
      </c>
      <c r="G122" s="2">
        <v>2.97</v>
      </c>
      <c r="H122" s="2">
        <v>31924.07</v>
      </c>
      <c r="I122" s="2">
        <v>460</v>
      </c>
      <c r="J122" s="100">
        <f t="shared" si="4"/>
        <v>178122.09000000003</v>
      </c>
      <c r="K122" s="2">
        <v>108856.49</v>
      </c>
      <c r="L122" s="3">
        <f t="shared" si="5"/>
        <v>69265.60000000002</v>
      </c>
      <c r="M122" s="101">
        <f t="shared" si="6"/>
        <v>0.38886586161211117</v>
      </c>
      <c r="O122" s="2">
        <v>0</v>
      </c>
      <c r="P122" s="3">
        <f t="shared" si="7"/>
        <v>-178122.09000000003</v>
      </c>
    </row>
    <row r="123" spans="1:16" x14ac:dyDescent="0.35">
      <c r="A123">
        <v>68700</v>
      </c>
      <c r="B123" s="2">
        <v>44383.41</v>
      </c>
      <c r="C123" s="2">
        <v>74568.69</v>
      </c>
      <c r="D123" s="2">
        <v>725.85</v>
      </c>
      <c r="E123" s="2">
        <v>3732.24</v>
      </c>
      <c r="F123" s="2">
        <v>6390.48</v>
      </c>
      <c r="G123" s="2">
        <v>62.21</v>
      </c>
      <c r="H123" s="2">
        <v>12664.3</v>
      </c>
      <c r="I123" s="2">
        <v>182.48</v>
      </c>
      <c r="J123" s="100">
        <f t="shared" si="4"/>
        <v>94594.010000000009</v>
      </c>
      <c r="K123" s="2">
        <v>0</v>
      </c>
      <c r="L123" s="3">
        <f t="shared" si="5"/>
        <v>94594.010000000009</v>
      </c>
      <c r="M123" s="101">
        <f t="shared" si="6"/>
        <v>1</v>
      </c>
      <c r="O123" s="2">
        <v>0</v>
      </c>
      <c r="P123" s="3">
        <f t="shared" si="7"/>
        <v>-94594.010000000009</v>
      </c>
    </row>
    <row r="124" spans="1:16" x14ac:dyDescent="0.35">
      <c r="A124">
        <v>70101</v>
      </c>
      <c r="B124" s="2">
        <v>373801.07</v>
      </c>
      <c r="C124" s="2">
        <v>602259.53</v>
      </c>
      <c r="D124" s="2">
        <v>6230.07</v>
      </c>
      <c r="E124" s="2">
        <v>12980.79</v>
      </c>
      <c r="F124" s="2">
        <v>22226.01</v>
      </c>
      <c r="G124" s="2">
        <v>216.39</v>
      </c>
      <c r="H124" s="2">
        <v>0</v>
      </c>
      <c r="I124" s="2">
        <v>0</v>
      </c>
      <c r="J124" s="100">
        <f t="shared" si="4"/>
        <v>630932</v>
      </c>
      <c r="K124" s="2">
        <v>631268.70000000007</v>
      </c>
      <c r="L124" s="3">
        <f t="shared" si="5"/>
        <v>-336.70000000006985</v>
      </c>
      <c r="M124" s="101">
        <f t="shared" si="6"/>
        <v>-5.3365497391172085E-4</v>
      </c>
      <c r="O124" s="2">
        <v>37768.49</v>
      </c>
      <c r="P124" s="3">
        <f t="shared" si="7"/>
        <v>-593163.51</v>
      </c>
    </row>
    <row r="125" spans="1:16" x14ac:dyDescent="0.35">
      <c r="A125">
        <v>70102</v>
      </c>
      <c r="B125" s="2">
        <v>222123.22</v>
      </c>
      <c r="C125" s="2">
        <v>355605.75</v>
      </c>
      <c r="D125" s="2">
        <v>3701.91</v>
      </c>
      <c r="E125" s="2">
        <v>24202.68</v>
      </c>
      <c r="F125" s="2">
        <v>41440.199999999997</v>
      </c>
      <c r="G125" s="2">
        <v>403.39</v>
      </c>
      <c r="H125" s="2">
        <v>0</v>
      </c>
      <c r="I125" s="2">
        <v>0</v>
      </c>
      <c r="J125" s="100">
        <f t="shared" si="4"/>
        <v>401151.25</v>
      </c>
      <c r="K125" s="2">
        <v>394873.51999999996</v>
      </c>
      <c r="L125" s="3">
        <f t="shared" si="5"/>
        <v>6277.7300000000396</v>
      </c>
      <c r="M125" s="101">
        <f t="shared" si="6"/>
        <v>1.5649284403326774E-2</v>
      </c>
      <c r="O125" s="2">
        <v>24717.759999999998</v>
      </c>
      <c r="P125" s="3">
        <f t="shared" si="7"/>
        <v>-376433.49</v>
      </c>
    </row>
    <row r="126" spans="1:16" x14ac:dyDescent="0.35">
      <c r="A126">
        <v>70104</v>
      </c>
      <c r="B126" s="2">
        <v>21589.55</v>
      </c>
      <c r="C126" s="2">
        <v>34660.9</v>
      </c>
      <c r="D126" s="2">
        <v>359.8</v>
      </c>
      <c r="E126" s="2">
        <v>741.96</v>
      </c>
      <c r="F126" s="2">
        <v>1270.4100000000001</v>
      </c>
      <c r="G126" s="2">
        <v>12.35</v>
      </c>
      <c r="H126" s="2">
        <v>0</v>
      </c>
      <c r="I126" s="2">
        <v>0</v>
      </c>
      <c r="J126" s="100">
        <f t="shared" si="4"/>
        <v>36303.460000000006</v>
      </c>
      <c r="K126" s="2">
        <v>36049.869999999995</v>
      </c>
      <c r="L126" s="3">
        <f t="shared" si="5"/>
        <v>253.59000000001106</v>
      </c>
      <c r="M126" s="101">
        <f t="shared" si="6"/>
        <v>6.9852845982176634E-3</v>
      </c>
      <c r="O126" s="2">
        <v>2305.1999999999998</v>
      </c>
      <c r="P126" s="3">
        <f t="shared" si="7"/>
        <v>-33998.260000000009</v>
      </c>
    </row>
    <row r="127" spans="1:16" x14ac:dyDescent="0.35">
      <c r="A127">
        <v>70106</v>
      </c>
      <c r="B127" s="2">
        <v>18733.78</v>
      </c>
      <c r="C127" s="2">
        <v>32077.34</v>
      </c>
      <c r="D127" s="2">
        <v>312.26</v>
      </c>
      <c r="E127" s="2">
        <v>0</v>
      </c>
      <c r="F127" s="2">
        <v>0</v>
      </c>
      <c r="G127" s="2">
        <v>0</v>
      </c>
      <c r="H127" s="2">
        <v>0</v>
      </c>
      <c r="I127" s="2">
        <v>0</v>
      </c>
      <c r="J127" s="100">
        <f t="shared" si="4"/>
        <v>32389.599999999999</v>
      </c>
      <c r="K127" s="2">
        <v>31376.28</v>
      </c>
      <c r="L127" s="3">
        <f t="shared" si="5"/>
        <v>1013.3199999999997</v>
      </c>
      <c r="M127" s="101">
        <f t="shared" si="6"/>
        <v>3.128535085336033E-2</v>
      </c>
      <c r="O127" s="2">
        <v>0</v>
      </c>
      <c r="P127" s="3">
        <f t="shared" si="7"/>
        <v>-32389.599999999999</v>
      </c>
    </row>
    <row r="128" spans="1:16" x14ac:dyDescent="0.35">
      <c r="A128">
        <v>70108</v>
      </c>
      <c r="B128" s="2">
        <v>39078.33</v>
      </c>
      <c r="C128" s="2">
        <v>63368.08</v>
      </c>
      <c r="D128" s="2">
        <v>651.32000000000005</v>
      </c>
      <c r="E128" s="2">
        <v>3416.74</v>
      </c>
      <c r="F128" s="2">
        <v>5850.27</v>
      </c>
      <c r="G128" s="2">
        <v>56.94</v>
      </c>
      <c r="H128" s="2">
        <v>0</v>
      </c>
      <c r="I128" s="2">
        <v>0</v>
      </c>
      <c r="J128" s="100">
        <f t="shared" si="4"/>
        <v>69926.61</v>
      </c>
      <c r="K128" s="2">
        <v>34868.83</v>
      </c>
      <c r="L128" s="3">
        <f t="shared" si="5"/>
        <v>35057.78</v>
      </c>
      <c r="M128" s="101">
        <f t="shared" si="6"/>
        <v>0.50135105934636326</v>
      </c>
      <c r="O128" s="2">
        <v>3542.82</v>
      </c>
      <c r="P128" s="3">
        <f t="shared" si="7"/>
        <v>-66383.789999999994</v>
      </c>
    </row>
    <row r="129" spans="1:16" x14ac:dyDescent="0.35">
      <c r="A129">
        <v>70202</v>
      </c>
      <c r="B129" s="2">
        <v>737808.18</v>
      </c>
      <c r="C129" s="2">
        <v>1189007.3799999999</v>
      </c>
      <c r="D129" s="2">
        <v>12296.78</v>
      </c>
      <c r="E129" s="2">
        <v>34506.160000000003</v>
      </c>
      <c r="F129" s="2">
        <v>59082.66</v>
      </c>
      <c r="G129" s="2">
        <v>575.05999999999995</v>
      </c>
      <c r="H129" s="2">
        <v>0</v>
      </c>
      <c r="I129" s="2">
        <v>0</v>
      </c>
      <c r="J129" s="100">
        <f t="shared" si="4"/>
        <v>1260961.8799999999</v>
      </c>
      <c r="K129" s="2">
        <v>1197640.8700000001</v>
      </c>
      <c r="L129" s="3">
        <f t="shared" si="5"/>
        <v>63321.009999999776</v>
      </c>
      <c r="M129" s="101">
        <f t="shared" si="6"/>
        <v>5.0216434774380161E-2</v>
      </c>
      <c r="O129" s="2">
        <v>74280.75</v>
      </c>
      <c r="P129" s="3">
        <f t="shared" si="7"/>
        <v>-1186681.1299999999</v>
      </c>
    </row>
    <row r="130" spans="1:16" x14ac:dyDescent="0.35">
      <c r="A130">
        <v>70203</v>
      </c>
      <c r="B130" s="2">
        <v>2418049.36</v>
      </c>
      <c r="C130" s="2">
        <v>3887340.13</v>
      </c>
      <c r="D130" s="2">
        <v>40300.519999999997</v>
      </c>
      <c r="E130" s="2">
        <v>113546.28</v>
      </c>
      <c r="F130" s="2">
        <v>194416.34</v>
      </c>
      <c r="G130" s="2">
        <v>1892.48</v>
      </c>
      <c r="H130" s="2">
        <v>0</v>
      </c>
      <c r="I130" s="2">
        <v>0</v>
      </c>
      <c r="J130" s="100">
        <f t="shared" si="4"/>
        <v>4123949.47</v>
      </c>
      <c r="K130" s="2">
        <v>3801289.74</v>
      </c>
      <c r="L130" s="3">
        <f t="shared" si="5"/>
        <v>322659.73</v>
      </c>
      <c r="M130" s="101">
        <f t="shared" si="6"/>
        <v>7.8240466413862231E-2</v>
      </c>
      <c r="O130" s="2">
        <v>252894.41</v>
      </c>
      <c r="P130" s="3">
        <f t="shared" si="7"/>
        <v>-3871055.06</v>
      </c>
    </row>
    <row r="131" spans="1:16" x14ac:dyDescent="0.35">
      <c r="A131">
        <v>70204</v>
      </c>
      <c r="B131" s="2">
        <v>34648.71</v>
      </c>
      <c r="C131" s="2">
        <v>59325.53</v>
      </c>
      <c r="D131" s="2">
        <v>577.5</v>
      </c>
      <c r="E131" s="2">
        <v>2395.69</v>
      </c>
      <c r="F131" s="2">
        <v>4101.83</v>
      </c>
      <c r="G131" s="2">
        <v>39.92</v>
      </c>
      <c r="H131" s="2">
        <v>0</v>
      </c>
      <c r="I131" s="2">
        <v>0</v>
      </c>
      <c r="J131" s="100">
        <f t="shared" ref="J131:J194" si="8">SUM(C131:I131)-E131</f>
        <v>64044.78</v>
      </c>
      <c r="K131" s="2">
        <v>38333.69999999999</v>
      </c>
      <c r="L131" s="3">
        <f t="shared" ref="L131:L194" si="9">J131-K131</f>
        <v>25711.080000000009</v>
      </c>
      <c r="M131" s="101">
        <f t="shared" ref="M131:M194" si="10">IF(J131=0,0,L131/J131)</f>
        <v>0.40145473214210448</v>
      </c>
      <c r="O131" s="2">
        <v>0</v>
      </c>
      <c r="P131" s="3">
        <f t="shared" ref="P131:P194" si="11">O131-J131</f>
        <v>-64044.78</v>
      </c>
    </row>
    <row r="132" spans="1:16" x14ac:dyDescent="0.35">
      <c r="A132">
        <v>70209</v>
      </c>
      <c r="B132" s="2">
        <v>20702.82</v>
      </c>
      <c r="C132" s="2">
        <v>34014.14</v>
      </c>
      <c r="D132" s="2">
        <v>0</v>
      </c>
      <c r="E132" s="2">
        <v>0</v>
      </c>
      <c r="F132" s="2">
        <v>0</v>
      </c>
      <c r="G132" s="2">
        <v>0</v>
      </c>
      <c r="H132" s="2">
        <v>0</v>
      </c>
      <c r="I132" s="2">
        <v>0</v>
      </c>
      <c r="J132" s="100">
        <f t="shared" si="8"/>
        <v>34014.14</v>
      </c>
      <c r="K132" s="2">
        <v>35353.97</v>
      </c>
      <c r="L132" s="3">
        <f t="shared" si="9"/>
        <v>-1339.8300000000017</v>
      </c>
      <c r="M132" s="101">
        <f t="shared" si="10"/>
        <v>-3.9390382940741757E-2</v>
      </c>
      <c r="O132" s="2">
        <v>1433.88</v>
      </c>
      <c r="P132" s="3">
        <f t="shared" si="11"/>
        <v>-32580.26</v>
      </c>
    </row>
    <row r="133" spans="1:16" x14ac:dyDescent="0.35">
      <c r="A133">
        <v>70211</v>
      </c>
      <c r="B133" s="2">
        <v>48147.360000000001</v>
      </c>
      <c r="C133" s="2">
        <v>82439.05</v>
      </c>
      <c r="D133" s="2">
        <v>802.44</v>
      </c>
      <c r="E133" s="2">
        <v>0</v>
      </c>
      <c r="F133" s="2">
        <v>0</v>
      </c>
      <c r="G133" s="2">
        <v>0</v>
      </c>
      <c r="H133" s="2">
        <v>0</v>
      </c>
      <c r="I133" s="2">
        <v>0</v>
      </c>
      <c r="J133" s="100">
        <f t="shared" si="8"/>
        <v>83241.490000000005</v>
      </c>
      <c r="K133" s="2">
        <v>80095.700000000012</v>
      </c>
      <c r="L133" s="3">
        <f t="shared" si="9"/>
        <v>3145.7899999999936</v>
      </c>
      <c r="M133" s="101">
        <f t="shared" si="10"/>
        <v>3.7791130360592937E-2</v>
      </c>
      <c r="O133" s="2">
        <v>0</v>
      </c>
      <c r="P133" s="3">
        <f t="shared" si="11"/>
        <v>-83241.490000000005</v>
      </c>
    </row>
    <row r="134" spans="1:16" x14ac:dyDescent="0.35">
      <c r="A134">
        <v>70212</v>
      </c>
      <c r="B134" s="2">
        <v>29760.39</v>
      </c>
      <c r="C134" s="2">
        <v>49186.41</v>
      </c>
      <c r="D134" s="2">
        <v>496.05</v>
      </c>
      <c r="E134" s="2">
        <v>0</v>
      </c>
      <c r="F134" s="2">
        <v>0</v>
      </c>
      <c r="G134" s="2">
        <v>0</v>
      </c>
      <c r="H134" s="2">
        <v>0</v>
      </c>
      <c r="I134" s="2">
        <v>0</v>
      </c>
      <c r="J134" s="100">
        <f t="shared" si="8"/>
        <v>49682.460000000006</v>
      </c>
      <c r="K134" s="2">
        <v>25620.05</v>
      </c>
      <c r="L134" s="3">
        <f t="shared" si="9"/>
        <v>24062.410000000007</v>
      </c>
      <c r="M134" s="101">
        <f t="shared" si="10"/>
        <v>0.48432404514591276</v>
      </c>
      <c r="O134" s="2">
        <v>1770.07</v>
      </c>
      <c r="P134" s="3">
        <f t="shared" si="11"/>
        <v>-47912.390000000007</v>
      </c>
    </row>
    <row r="135" spans="1:16" x14ac:dyDescent="0.35">
      <c r="A135">
        <v>70213</v>
      </c>
      <c r="B135" s="2">
        <v>53792.4</v>
      </c>
      <c r="C135" s="2">
        <v>92104.07</v>
      </c>
      <c r="D135" s="2">
        <v>896.57</v>
      </c>
      <c r="E135" s="2">
        <v>0</v>
      </c>
      <c r="F135" s="2">
        <v>0</v>
      </c>
      <c r="G135" s="2">
        <v>0</v>
      </c>
      <c r="H135" s="2">
        <v>0</v>
      </c>
      <c r="I135" s="2">
        <v>0</v>
      </c>
      <c r="J135" s="100">
        <f t="shared" si="8"/>
        <v>93000.640000000014</v>
      </c>
      <c r="K135" s="2">
        <v>101234.09</v>
      </c>
      <c r="L135" s="3">
        <f t="shared" si="9"/>
        <v>-8233.4499999999825</v>
      </c>
      <c r="M135" s="101">
        <f t="shared" si="10"/>
        <v>-8.8531111183750788E-2</v>
      </c>
      <c r="O135" s="2">
        <v>0</v>
      </c>
      <c r="P135" s="3">
        <f t="shared" si="11"/>
        <v>-93000.640000000014</v>
      </c>
    </row>
    <row r="136" spans="1:16" x14ac:dyDescent="0.35">
      <c r="A136">
        <v>70214</v>
      </c>
      <c r="B136" s="2">
        <v>115338.23</v>
      </c>
      <c r="C136" s="2">
        <v>197484.83</v>
      </c>
      <c r="D136" s="2">
        <v>1922.26</v>
      </c>
      <c r="E136" s="2">
        <v>1427.63</v>
      </c>
      <c r="F136" s="2">
        <v>2444.4299999999998</v>
      </c>
      <c r="G136" s="2">
        <v>23.8</v>
      </c>
      <c r="H136" s="2">
        <v>0</v>
      </c>
      <c r="I136" s="2">
        <v>0</v>
      </c>
      <c r="J136" s="100">
        <f t="shared" si="8"/>
        <v>201875.31999999998</v>
      </c>
      <c r="K136" s="2">
        <v>217613.93</v>
      </c>
      <c r="L136" s="3">
        <f t="shared" si="9"/>
        <v>-15738.610000000015</v>
      </c>
      <c r="M136" s="101">
        <f t="shared" si="10"/>
        <v>-7.7962031218080624E-2</v>
      </c>
      <c r="O136" s="2">
        <v>0</v>
      </c>
      <c r="P136" s="3">
        <f t="shared" si="11"/>
        <v>-201875.31999999998</v>
      </c>
    </row>
    <row r="137" spans="1:16" x14ac:dyDescent="0.35">
      <c r="A137">
        <v>70215</v>
      </c>
      <c r="B137" s="2">
        <v>24806.82</v>
      </c>
      <c r="C137" s="2">
        <v>39589.75</v>
      </c>
      <c r="D137" s="2">
        <v>413.46</v>
      </c>
      <c r="E137" s="2">
        <v>0</v>
      </c>
      <c r="F137" s="2">
        <v>0</v>
      </c>
      <c r="G137" s="2">
        <v>0</v>
      </c>
      <c r="H137" s="2">
        <v>0</v>
      </c>
      <c r="I137" s="2">
        <v>0</v>
      </c>
      <c r="J137" s="100">
        <f t="shared" si="8"/>
        <v>40003.21</v>
      </c>
      <c r="K137" s="2">
        <v>47822.02</v>
      </c>
      <c r="L137" s="3">
        <f t="shared" si="9"/>
        <v>-7818.8099999999977</v>
      </c>
      <c r="M137" s="101">
        <f t="shared" si="10"/>
        <v>-0.19545456477117706</v>
      </c>
      <c r="O137" s="2">
        <v>2884.87</v>
      </c>
      <c r="P137" s="3">
        <f t="shared" si="11"/>
        <v>-37118.339999999997</v>
      </c>
    </row>
    <row r="138" spans="1:16" x14ac:dyDescent="0.35">
      <c r="A138">
        <v>70216</v>
      </c>
      <c r="B138" s="2">
        <v>5635.12</v>
      </c>
      <c r="C138" s="2">
        <v>9372.9</v>
      </c>
      <c r="D138" s="2">
        <v>0</v>
      </c>
      <c r="E138" s="2">
        <v>0</v>
      </c>
      <c r="F138" s="2">
        <v>0</v>
      </c>
      <c r="G138" s="2">
        <v>0</v>
      </c>
      <c r="H138" s="2">
        <v>0</v>
      </c>
      <c r="I138" s="2">
        <v>0</v>
      </c>
      <c r="J138" s="100">
        <f t="shared" si="8"/>
        <v>9372.9</v>
      </c>
      <c r="K138" s="2">
        <v>8435.2000000000007</v>
      </c>
      <c r="L138" s="3">
        <f t="shared" si="9"/>
        <v>937.69999999999891</v>
      </c>
      <c r="M138" s="101">
        <f t="shared" si="10"/>
        <v>0.10004374313179475</v>
      </c>
      <c r="O138" s="2">
        <v>275.61</v>
      </c>
      <c r="P138" s="3">
        <f t="shared" si="11"/>
        <v>-9097.2899999999991</v>
      </c>
    </row>
    <row r="139" spans="1:16" x14ac:dyDescent="0.35">
      <c r="A139">
        <v>70217</v>
      </c>
      <c r="B139" s="2">
        <v>160841.4</v>
      </c>
      <c r="C139" s="2">
        <v>275399.37</v>
      </c>
      <c r="D139" s="2">
        <v>2680.67</v>
      </c>
      <c r="E139" s="2">
        <v>118.43</v>
      </c>
      <c r="F139" s="2">
        <v>202.78</v>
      </c>
      <c r="G139" s="2">
        <v>1.97</v>
      </c>
      <c r="H139" s="2">
        <v>0</v>
      </c>
      <c r="I139" s="2">
        <v>0</v>
      </c>
      <c r="J139" s="100">
        <f t="shared" si="8"/>
        <v>278284.78999999998</v>
      </c>
      <c r="K139" s="2">
        <v>272192.94</v>
      </c>
      <c r="L139" s="3">
        <f t="shared" si="9"/>
        <v>6091.8499999999767</v>
      </c>
      <c r="M139" s="101">
        <f t="shared" si="10"/>
        <v>2.1890704123642465E-2</v>
      </c>
      <c r="O139" s="2">
        <v>0</v>
      </c>
      <c r="P139" s="3">
        <f t="shared" si="11"/>
        <v>-278284.78999999998</v>
      </c>
    </row>
    <row r="140" spans="1:16" x14ac:dyDescent="0.35">
      <c r="A140">
        <v>70218</v>
      </c>
      <c r="B140" s="2">
        <v>32071.16</v>
      </c>
      <c r="C140" s="2">
        <v>54912.82</v>
      </c>
      <c r="D140" s="2">
        <v>534.49</v>
      </c>
      <c r="E140" s="2">
        <v>1554.82</v>
      </c>
      <c r="F140" s="2">
        <v>2661.98</v>
      </c>
      <c r="G140" s="2">
        <v>25.91</v>
      </c>
      <c r="H140" s="2">
        <v>0</v>
      </c>
      <c r="I140" s="2">
        <v>0</v>
      </c>
      <c r="J140" s="100">
        <f t="shared" si="8"/>
        <v>58135.200000000004</v>
      </c>
      <c r="K140" s="2">
        <v>51053.38</v>
      </c>
      <c r="L140" s="3">
        <f t="shared" si="9"/>
        <v>7081.820000000007</v>
      </c>
      <c r="M140" s="101">
        <f t="shared" si="10"/>
        <v>0.12181638662978722</v>
      </c>
      <c r="O140" s="2">
        <v>0</v>
      </c>
      <c r="P140" s="3">
        <f t="shared" si="11"/>
        <v>-58135.200000000004</v>
      </c>
    </row>
    <row r="141" spans="1:16" x14ac:dyDescent="0.35">
      <c r="A141">
        <v>70219</v>
      </c>
      <c r="B141" s="2">
        <v>51862.96</v>
      </c>
      <c r="C141" s="2">
        <v>88800.92</v>
      </c>
      <c r="D141" s="2">
        <v>864.35</v>
      </c>
      <c r="E141" s="2">
        <v>0</v>
      </c>
      <c r="F141" s="2">
        <v>0</v>
      </c>
      <c r="G141" s="2">
        <v>0</v>
      </c>
      <c r="H141" s="2">
        <v>0</v>
      </c>
      <c r="I141" s="2">
        <v>0</v>
      </c>
      <c r="J141" s="100">
        <f t="shared" si="8"/>
        <v>89665.27</v>
      </c>
      <c r="K141" s="2">
        <v>84603.51999999999</v>
      </c>
      <c r="L141" s="3">
        <f t="shared" si="9"/>
        <v>5061.7500000000146</v>
      </c>
      <c r="M141" s="101">
        <f t="shared" si="10"/>
        <v>5.645162279665264E-2</v>
      </c>
      <c r="O141" s="2">
        <v>0</v>
      </c>
      <c r="P141" s="3">
        <f t="shared" si="11"/>
        <v>-89665.27</v>
      </c>
    </row>
    <row r="142" spans="1:16" x14ac:dyDescent="0.35">
      <c r="A142">
        <v>70220</v>
      </c>
      <c r="B142" s="2">
        <v>70112.62</v>
      </c>
      <c r="C142" s="2">
        <v>111672.13</v>
      </c>
      <c r="D142" s="2">
        <v>1168.5999999999999</v>
      </c>
      <c r="E142" s="2">
        <v>0</v>
      </c>
      <c r="F142" s="2">
        <v>0</v>
      </c>
      <c r="G142" s="2">
        <v>0</v>
      </c>
      <c r="H142" s="2">
        <v>0</v>
      </c>
      <c r="I142" s="2">
        <v>0</v>
      </c>
      <c r="J142" s="100">
        <f t="shared" si="8"/>
        <v>112840.73000000001</v>
      </c>
      <c r="K142" s="2">
        <v>101200.71</v>
      </c>
      <c r="L142" s="3">
        <f t="shared" si="9"/>
        <v>11640.020000000004</v>
      </c>
      <c r="M142" s="101">
        <f t="shared" si="10"/>
        <v>0.10315441950792062</v>
      </c>
      <c r="O142" s="2">
        <v>8376.2199999999993</v>
      </c>
      <c r="P142" s="3">
        <f t="shared" si="11"/>
        <v>-104464.51000000001</v>
      </c>
    </row>
    <row r="143" spans="1:16" x14ac:dyDescent="0.35">
      <c r="A143">
        <v>70222</v>
      </c>
      <c r="B143" s="2">
        <v>3500.58</v>
      </c>
      <c r="C143" s="2">
        <v>5459.76</v>
      </c>
      <c r="D143" s="2">
        <v>58.36</v>
      </c>
      <c r="E143" s="2">
        <v>0</v>
      </c>
      <c r="F143" s="2">
        <v>0</v>
      </c>
      <c r="G143" s="2">
        <v>0</v>
      </c>
      <c r="H143" s="2">
        <v>0</v>
      </c>
      <c r="I143" s="2">
        <v>0</v>
      </c>
      <c r="J143" s="100">
        <f t="shared" si="8"/>
        <v>5518.12</v>
      </c>
      <c r="K143" s="2">
        <v>3928.0600000000004</v>
      </c>
      <c r="L143" s="3">
        <f t="shared" si="9"/>
        <v>1590.0599999999995</v>
      </c>
      <c r="M143" s="101">
        <f t="shared" si="10"/>
        <v>0.2881524867164903</v>
      </c>
      <c r="O143" s="2">
        <v>534.36</v>
      </c>
      <c r="P143" s="3">
        <f t="shared" si="11"/>
        <v>-4983.76</v>
      </c>
    </row>
    <row r="144" spans="1:16" x14ac:dyDescent="0.35">
      <c r="A144">
        <v>70224</v>
      </c>
      <c r="B144" s="2">
        <v>3729.98</v>
      </c>
      <c r="C144" s="2">
        <v>5985.87</v>
      </c>
      <c r="D144" s="2">
        <v>62.18</v>
      </c>
      <c r="E144" s="2">
        <v>0</v>
      </c>
      <c r="F144" s="2">
        <v>0</v>
      </c>
      <c r="G144" s="2">
        <v>0</v>
      </c>
      <c r="H144" s="2">
        <v>0</v>
      </c>
      <c r="I144" s="2">
        <v>0</v>
      </c>
      <c r="J144" s="100">
        <f t="shared" si="8"/>
        <v>6048.05</v>
      </c>
      <c r="K144" s="2">
        <v>4014.42</v>
      </c>
      <c r="L144" s="3">
        <f t="shared" si="9"/>
        <v>2033.63</v>
      </c>
      <c r="M144" s="101">
        <f t="shared" si="10"/>
        <v>0.33624556675292039</v>
      </c>
      <c r="O144" s="2">
        <v>400.62</v>
      </c>
      <c r="P144" s="3">
        <f t="shared" si="11"/>
        <v>-5647.43</v>
      </c>
    </row>
    <row r="145" spans="1:16" x14ac:dyDescent="0.35">
      <c r="A145">
        <v>70301</v>
      </c>
      <c r="B145" s="2">
        <v>270639.71000000002</v>
      </c>
      <c r="C145" s="2">
        <v>446757.09</v>
      </c>
      <c r="D145" s="2">
        <v>4510.68</v>
      </c>
      <c r="E145" s="2">
        <v>14632.2</v>
      </c>
      <c r="F145" s="2">
        <v>25053.64</v>
      </c>
      <c r="G145" s="2">
        <v>243.9</v>
      </c>
      <c r="H145" s="2">
        <v>0</v>
      </c>
      <c r="I145" s="2">
        <v>0</v>
      </c>
      <c r="J145" s="100">
        <f t="shared" si="8"/>
        <v>476565.31000000006</v>
      </c>
      <c r="K145" s="2">
        <v>162644.77000000002</v>
      </c>
      <c r="L145" s="3">
        <f t="shared" si="9"/>
        <v>313920.54000000004</v>
      </c>
      <c r="M145" s="101">
        <f t="shared" si="10"/>
        <v>0.65871462612333243</v>
      </c>
      <c r="O145" s="2">
        <v>16636.88</v>
      </c>
      <c r="P145" s="3">
        <f t="shared" si="11"/>
        <v>-459928.43000000005</v>
      </c>
    </row>
    <row r="146" spans="1:16" x14ac:dyDescent="0.35">
      <c r="A146">
        <v>70302</v>
      </c>
      <c r="B146" s="2">
        <v>32780.28</v>
      </c>
      <c r="C146" s="2">
        <v>53098.21</v>
      </c>
      <c r="D146" s="2">
        <v>546.37</v>
      </c>
      <c r="E146" s="2">
        <v>5594.33</v>
      </c>
      <c r="F146" s="2">
        <v>9578.69</v>
      </c>
      <c r="G146" s="2">
        <v>93.24</v>
      </c>
      <c r="H146" s="2">
        <v>0</v>
      </c>
      <c r="I146" s="2">
        <v>0</v>
      </c>
      <c r="J146" s="100">
        <f t="shared" si="8"/>
        <v>63316.510000000009</v>
      </c>
      <c r="K146" s="2">
        <v>58532.42</v>
      </c>
      <c r="L146" s="3">
        <f t="shared" si="9"/>
        <v>4784.0900000000111</v>
      </c>
      <c r="M146" s="101">
        <f t="shared" si="10"/>
        <v>7.5558333837414768E-2</v>
      </c>
      <c r="O146" s="2">
        <v>3028.77</v>
      </c>
      <c r="P146" s="3">
        <f t="shared" si="11"/>
        <v>-60287.740000000013</v>
      </c>
    </row>
    <row r="147" spans="1:16" x14ac:dyDescent="0.35">
      <c r="A147">
        <v>70303</v>
      </c>
      <c r="B147" s="2">
        <v>49075.85</v>
      </c>
      <c r="C147" s="2">
        <v>78148.63</v>
      </c>
      <c r="D147" s="2">
        <v>818.04</v>
      </c>
      <c r="E147" s="2">
        <v>913.5</v>
      </c>
      <c r="F147" s="2">
        <v>1564.14</v>
      </c>
      <c r="G147" s="2">
        <v>15.25</v>
      </c>
      <c r="H147" s="2">
        <v>0</v>
      </c>
      <c r="I147" s="2">
        <v>0</v>
      </c>
      <c r="J147" s="100">
        <f t="shared" si="8"/>
        <v>80546.06</v>
      </c>
      <c r="K147" s="2">
        <v>88646.150000000009</v>
      </c>
      <c r="L147" s="3">
        <f t="shared" si="9"/>
        <v>-8100.0900000000111</v>
      </c>
      <c r="M147" s="101">
        <f t="shared" si="10"/>
        <v>-0.10056469552948973</v>
      </c>
      <c r="O147" s="2">
        <v>6118.13</v>
      </c>
      <c r="P147" s="3">
        <f t="shared" si="11"/>
        <v>-74427.929999999993</v>
      </c>
    </row>
    <row r="148" spans="1:16" x14ac:dyDescent="0.35">
      <c r="A148">
        <v>70304</v>
      </c>
      <c r="B148" s="2">
        <v>18741.78</v>
      </c>
      <c r="C148" s="2">
        <v>30525.72</v>
      </c>
      <c r="D148" s="2">
        <v>312.33999999999997</v>
      </c>
      <c r="E148" s="2">
        <v>0</v>
      </c>
      <c r="F148" s="2">
        <v>0</v>
      </c>
      <c r="G148" s="2">
        <v>0</v>
      </c>
      <c r="H148" s="2">
        <v>0</v>
      </c>
      <c r="I148" s="2">
        <v>0</v>
      </c>
      <c r="J148" s="100">
        <f t="shared" si="8"/>
        <v>30838.06</v>
      </c>
      <c r="K148" s="2">
        <v>26482.31</v>
      </c>
      <c r="L148" s="3">
        <f t="shared" si="9"/>
        <v>4355.75</v>
      </c>
      <c r="M148" s="101">
        <f t="shared" si="10"/>
        <v>0.14124591495055136</v>
      </c>
      <c r="O148" s="2">
        <v>1563.83</v>
      </c>
      <c r="P148" s="3">
        <f t="shared" si="11"/>
        <v>-29274.230000000003</v>
      </c>
    </row>
    <row r="149" spans="1:16" x14ac:dyDescent="0.35">
      <c r="A149">
        <v>70305</v>
      </c>
      <c r="B149" s="2">
        <v>17988.96</v>
      </c>
      <c r="C149" s="2">
        <v>27734.959999999999</v>
      </c>
      <c r="D149" s="2">
        <v>0</v>
      </c>
      <c r="E149" s="2">
        <v>0</v>
      </c>
      <c r="F149" s="2">
        <v>0</v>
      </c>
      <c r="G149" s="2">
        <v>0</v>
      </c>
      <c r="H149" s="2">
        <v>0</v>
      </c>
      <c r="I149" s="2">
        <v>0</v>
      </c>
      <c r="J149" s="100">
        <f t="shared" si="8"/>
        <v>27734.959999999999</v>
      </c>
      <c r="K149" s="2">
        <v>40011.370000000003</v>
      </c>
      <c r="L149" s="3">
        <f t="shared" si="9"/>
        <v>-12276.410000000003</v>
      </c>
      <c r="M149" s="101">
        <f t="shared" si="10"/>
        <v>-0.4426330522921253</v>
      </c>
      <c r="O149" s="2">
        <v>3065.61</v>
      </c>
      <c r="P149" s="3">
        <f t="shared" si="11"/>
        <v>-24669.35</v>
      </c>
    </row>
    <row r="150" spans="1:16" x14ac:dyDescent="0.35">
      <c r="A150">
        <v>70401</v>
      </c>
      <c r="B150" s="2">
        <v>78157.820000000007</v>
      </c>
      <c r="C150" s="2">
        <v>122534.22</v>
      </c>
      <c r="D150" s="2">
        <v>1302.6600000000001</v>
      </c>
      <c r="E150" s="2">
        <v>7980.24</v>
      </c>
      <c r="F150" s="2">
        <v>13664.4</v>
      </c>
      <c r="G150" s="2">
        <v>133.04</v>
      </c>
      <c r="H150" s="2">
        <v>0</v>
      </c>
      <c r="I150" s="2">
        <v>0</v>
      </c>
      <c r="J150" s="100">
        <f t="shared" si="8"/>
        <v>137634.32</v>
      </c>
      <c r="K150" s="2">
        <v>177205.12999999998</v>
      </c>
      <c r="L150" s="3">
        <f t="shared" si="9"/>
        <v>-39570.809999999969</v>
      </c>
      <c r="M150" s="101">
        <f t="shared" si="10"/>
        <v>-0.28750685148878541</v>
      </c>
      <c r="O150" s="2">
        <v>11289.46</v>
      </c>
      <c r="P150" s="3">
        <f t="shared" si="11"/>
        <v>-126344.86000000002</v>
      </c>
    </row>
    <row r="151" spans="1:16" x14ac:dyDescent="0.35">
      <c r="A151">
        <v>70402</v>
      </c>
      <c r="B151" s="2">
        <v>2348609.2999999998</v>
      </c>
      <c r="C151" s="2">
        <v>3795420.13</v>
      </c>
      <c r="D151" s="2">
        <v>39144.239999999998</v>
      </c>
      <c r="E151" s="2">
        <v>147196.99</v>
      </c>
      <c r="F151" s="2">
        <v>252033.22</v>
      </c>
      <c r="G151" s="2">
        <v>2453.35</v>
      </c>
      <c r="H151" s="2">
        <v>0</v>
      </c>
      <c r="I151" s="2">
        <v>0</v>
      </c>
      <c r="J151" s="100">
        <f t="shared" si="8"/>
        <v>4089050.9399999995</v>
      </c>
      <c r="K151" s="2">
        <v>4017729.7199999997</v>
      </c>
      <c r="L151" s="3">
        <f t="shared" si="9"/>
        <v>71321.219999999739</v>
      </c>
      <c r="M151" s="101">
        <f t="shared" si="10"/>
        <v>1.7441998411494415E-2</v>
      </c>
      <c r="O151" s="2">
        <v>225913.14</v>
      </c>
      <c r="P151" s="3">
        <f t="shared" si="11"/>
        <v>-3863137.7999999993</v>
      </c>
    </row>
    <row r="152" spans="1:16" x14ac:dyDescent="0.35">
      <c r="A152">
        <v>70403</v>
      </c>
      <c r="B152" s="2">
        <v>217239.71</v>
      </c>
      <c r="C152" s="2">
        <v>348107.41</v>
      </c>
      <c r="D152" s="2">
        <v>3620.67</v>
      </c>
      <c r="E152" s="2">
        <v>16387.96</v>
      </c>
      <c r="F152" s="2">
        <v>28059.7</v>
      </c>
      <c r="G152" s="2">
        <v>273.13</v>
      </c>
      <c r="H152" s="2">
        <v>0</v>
      </c>
      <c r="I152" s="2">
        <v>0</v>
      </c>
      <c r="J152" s="100">
        <f t="shared" si="8"/>
        <v>380060.91</v>
      </c>
      <c r="K152" s="2">
        <v>392857.74999999994</v>
      </c>
      <c r="L152" s="3">
        <f t="shared" si="9"/>
        <v>-12796.839999999967</v>
      </c>
      <c r="M152" s="101">
        <f t="shared" si="10"/>
        <v>-3.3670497710485324E-2</v>
      </c>
      <c r="O152" s="2">
        <v>23855.200000000001</v>
      </c>
      <c r="P152" s="3">
        <f t="shared" si="11"/>
        <v>-356205.70999999996</v>
      </c>
    </row>
    <row r="153" spans="1:16" x14ac:dyDescent="0.35">
      <c r="A153">
        <v>70404</v>
      </c>
      <c r="B153" s="2">
        <v>62773.75</v>
      </c>
      <c r="C153" s="2">
        <v>99289.23</v>
      </c>
      <c r="D153" s="2">
        <v>0</v>
      </c>
      <c r="E153" s="2">
        <v>8845.49</v>
      </c>
      <c r="F153" s="2">
        <v>15145.43</v>
      </c>
      <c r="G153" s="2">
        <v>0</v>
      </c>
      <c r="H153" s="2">
        <v>0</v>
      </c>
      <c r="I153" s="2">
        <v>0</v>
      </c>
      <c r="J153" s="100">
        <f t="shared" si="8"/>
        <v>114434.65999999999</v>
      </c>
      <c r="K153" s="2">
        <v>109098.58</v>
      </c>
      <c r="L153" s="3">
        <f t="shared" si="9"/>
        <v>5336.0799999999872</v>
      </c>
      <c r="M153" s="101">
        <f t="shared" si="10"/>
        <v>4.6629928380090328E-2</v>
      </c>
      <c r="O153" s="2">
        <v>8193.2000000000007</v>
      </c>
      <c r="P153" s="3">
        <f t="shared" si="11"/>
        <v>-106241.45999999999</v>
      </c>
    </row>
    <row r="154" spans="1:16" x14ac:dyDescent="0.35">
      <c r="A154">
        <v>70405</v>
      </c>
      <c r="B154" s="2">
        <v>108476.82</v>
      </c>
      <c r="C154" s="2">
        <v>173183.92</v>
      </c>
      <c r="D154" s="2">
        <v>1807.9</v>
      </c>
      <c r="E154" s="2">
        <v>1560.81</v>
      </c>
      <c r="F154" s="2">
        <v>2672.41</v>
      </c>
      <c r="G154" s="2">
        <v>26.01</v>
      </c>
      <c r="H154" s="2">
        <v>0</v>
      </c>
      <c r="I154" s="2">
        <v>0</v>
      </c>
      <c r="J154" s="100">
        <f t="shared" si="8"/>
        <v>177690.24000000002</v>
      </c>
      <c r="K154" s="2">
        <v>189927.11000000002</v>
      </c>
      <c r="L154" s="3">
        <f t="shared" si="9"/>
        <v>-12236.869999999995</v>
      </c>
      <c r="M154" s="101">
        <f t="shared" si="10"/>
        <v>-6.8866303517852154E-2</v>
      </c>
      <c r="O154" s="2">
        <v>12552.05</v>
      </c>
      <c r="P154" s="3">
        <f t="shared" si="11"/>
        <v>-165138.19000000003</v>
      </c>
    </row>
    <row r="155" spans="1:16" x14ac:dyDescent="0.35">
      <c r="A155">
        <v>70406</v>
      </c>
      <c r="B155" s="2">
        <v>8642.2000000000007</v>
      </c>
      <c r="C155" s="2">
        <v>13378.84</v>
      </c>
      <c r="D155" s="2">
        <v>0</v>
      </c>
      <c r="E155" s="2">
        <v>157.5</v>
      </c>
      <c r="F155" s="2">
        <v>269.68</v>
      </c>
      <c r="G155" s="2">
        <v>0</v>
      </c>
      <c r="H155" s="2">
        <v>0</v>
      </c>
      <c r="I155" s="2">
        <v>0</v>
      </c>
      <c r="J155" s="100">
        <f t="shared" si="8"/>
        <v>13648.52</v>
      </c>
      <c r="K155" s="2">
        <v>47616.800000000003</v>
      </c>
      <c r="L155" s="3">
        <f t="shared" si="9"/>
        <v>-33968.28</v>
      </c>
      <c r="M155" s="101">
        <f t="shared" si="10"/>
        <v>-2.4887885279869173</v>
      </c>
      <c r="O155" s="2">
        <v>1418.48</v>
      </c>
      <c r="P155" s="3">
        <f t="shared" si="11"/>
        <v>-12230.04</v>
      </c>
    </row>
    <row r="156" spans="1:16" x14ac:dyDescent="0.35">
      <c r="A156">
        <v>70407</v>
      </c>
      <c r="B156" s="2">
        <v>62622.48</v>
      </c>
      <c r="C156" s="2">
        <v>99988.78</v>
      </c>
      <c r="D156" s="2">
        <v>1043.67</v>
      </c>
      <c r="E156" s="2">
        <v>5137.8100000000004</v>
      </c>
      <c r="F156" s="2">
        <v>8797.2000000000007</v>
      </c>
      <c r="G156" s="2">
        <v>85.64</v>
      </c>
      <c r="H156" s="2">
        <v>0</v>
      </c>
      <c r="I156" s="2">
        <v>0</v>
      </c>
      <c r="J156" s="100">
        <f t="shared" si="8"/>
        <v>109915.29</v>
      </c>
      <c r="K156" s="2">
        <v>102799.9</v>
      </c>
      <c r="L156" s="3">
        <f t="shared" si="9"/>
        <v>7115.3899999999994</v>
      </c>
      <c r="M156" s="101">
        <f t="shared" si="10"/>
        <v>6.4735215637424057E-2</v>
      </c>
      <c r="O156" s="2">
        <v>7235.12</v>
      </c>
      <c r="P156" s="3">
        <f t="shared" si="11"/>
        <v>-102680.17</v>
      </c>
    </row>
    <row r="157" spans="1:16" x14ac:dyDescent="0.35">
      <c r="A157">
        <v>70411</v>
      </c>
      <c r="B157" s="2">
        <v>47303.17</v>
      </c>
      <c r="C157" s="2">
        <v>80993.27</v>
      </c>
      <c r="D157" s="2">
        <v>788.39</v>
      </c>
      <c r="E157" s="2">
        <v>272.25</v>
      </c>
      <c r="F157" s="2">
        <v>466.15</v>
      </c>
      <c r="G157" s="2">
        <v>4.5599999999999996</v>
      </c>
      <c r="H157" s="2">
        <v>0</v>
      </c>
      <c r="I157" s="2">
        <v>0</v>
      </c>
      <c r="J157" s="100">
        <f t="shared" si="8"/>
        <v>82252.37</v>
      </c>
      <c r="K157" s="2">
        <v>73048.799999999988</v>
      </c>
      <c r="L157" s="3">
        <f t="shared" si="9"/>
        <v>9203.570000000007</v>
      </c>
      <c r="M157" s="101">
        <f t="shared" si="10"/>
        <v>0.11189428341092186</v>
      </c>
      <c r="O157" s="2">
        <v>0</v>
      </c>
      <c r="P157" s="3">
        <f t="shared" si="11"/>
        <v>-82252.37</v>
      </c>
    </row>
    <row r="158" spans="1:16" x14ac:dyDescent="0.35">
      <c r="A158">
        <v>70412</v>
      </c>
      <c r="B158" s="2">
        <v>27612.34</v>
      </c>
      <c r="C158" s="2">
        <v>47278.77</v>
      </c>
      <c r="D158" s="2">
        <v>0</v>
      </c>
      <c r="E158" s="2">
        <v>5090.03</v>
      </c>
      <c r="F158" s="2">
        <v>8715.2099999999991</v>
      </c>
      <c r="G158" s="2">
        <v>0</v>
      </c>
      <c r="H158" s="2">
        <v>0</v>
      </c>
      <c r="I158" s="2">
        <v>0</v>
      </c>
      <c r="J158" s="100">
        <f t="shared" si="8"/>
        <v>55993.979999999996</v>
      </c>
      <c r="K158" s="2">
        <v>54576.56</v>
      </c>
      <c r="L158" s="3">
        <f t="shared" si="9"/>
        <v>1417.4199999999983</v>
      </c>
      <c r="M158" s="101">
        <f t="shared" si="10"/>
        <v>2.5313792661282489E-2</v>
      </c>
      <c r="O158" s="2">
        <v>0</v>
      </c>
      <c r="P158" s="3">
        <f t="shared" si="11"/>
        <v>-55993.979999999996</v>
      </c>
    </row>
    <row r="159" spans="1:16" x14ac:dyDescent="0.35">
      <c r="A159">
        <v>70413</v>
      </c>
      <c r="B159" s="2">
        <v>9679.2900000000009</v>
      </c>
      <c r="C159" s="2">
        <v>15387.74</v>
      </c>
      <c r="D159" s="2">
        <v>0</v>
      </c>
      <c r="E159" s="2">
        <v>0</v>
      </c>
      <c r="F159" s="2">
        <v>0</v>
      </c>
      <c r="G159" s="2">
        <v>0</v>
      </c>
      <c r="H159" s="2">
        <v>0</v>
      </c>
      <c r="I159" s="2">
        <v>0</v>
      </c>
      <c r="J159" s="100">
        <f t="shared" si="8"/>
        <v>15387.74</v>
      </c>
      <c r="K159" s="2">
        <v>11502.84</v>
      </c>
      <c r="L159" s="3">
        <f t="shared" si="9"/>
        <v>3884.8999999999996</v>
      </c>
      <c r="M159" s="101">
        <f t="shared" si="10"/>
        <v>0.25246722390682452</v>
      </c>
      <c r="O159" s="2">
        <v>1186.5899999999999</v>
      </c>
      <c r="P159" s="3">
        <f t="shared" si="11"/>
        <v>-14201.15</v>
      </c>
    </row>
    <row r="160" spans="1:16" x14ac:dyDescent="0.35">
      <c r="A160">
        <v>70414</v>
      </c>
      <c r="B160" s="2">
        <v>26758.84</v>
      </c>
      <c r="C160" s="2">
        <v>45817.05</v>
      </c>
      <c r="D160" s="2">
        <v>0</v>
      </c>
      <c r="E160" s="2">
        <v>0</v>
      </c>
      <c r="F160" s="2">
        <v>0</v>
      </c>
      <c r="G160" s="2">
        <v>0</v>
      </c>
      <c r="H160" s="2">
        <v>0</v>
      </c>
      <c r="I160" s="2">
        <v>0</v>
      </c>
      <c r="J160" s="100">
        <f t="shared" si="8"/>
        <v>45817.05</v>
      </c>
      <c r="K160" s="2">
        <v>45816.61</v>
      </c>
      <c r="L160" s="3">
        <f t="shared" si="9"/>
        <v>0.44000000000232831</v>
      </c>
      <c r="M160" s="101">
        <f t="shared" si="10"/>
        <v>9.6034118303628953E-6</v>
      </c>
      <c r="O160" s="2">
        <v>0</v>
      </c>
      <c r="P160" s="3">
        <f t="shared" si="11"/>
        <v>-45817.05</v>
      </c>
    </row>
    <row r="161" spans="1:16" x14ac:dyDescent="0.35">
      <c r="A161">
        <v>70415</v>
      </c>
      <c r="B161" s="2">
        <v>30427.8</v>
      </c>
      <c r="C161" s="2">
        <v>52099.18</v>
      </c>
      <c r="D161" s="2">
        <v>0</v>
      </c>
      <c r="E161" s="2">
        <v>0</v>
      </c>
      <c r="F161" s="2">
        <v>0</v>
      </c>
      <c r="G161" s="2">
        <v>0</v>
      </c>
      <c r="H161" s="2">
        <v>0</v>
      </c>
      <c r="I161" s="2">
        <v>0</v>
      </c>
      <c r="J161" s="100">
        <f t="shared" si="8"/>
        <v>52099.18</v>
      </c>
      <c r="K161" s="2">
        <v>47774.62</v>
      </c>
      <c r="L161" s="3">
        <f t="shared" si="9"/>
        <v>4324.5599999999977</v>
      </c>
      <c r="M161" s="101">
        <f t="shared" si="10"/>
        <v>8.3006296836149782E-2</v>
      </c>
      <c r="O161" s="2">
        <v>0</v>
      </c>
      <c r="P161" s="3">
        <f t="shared" si="11"/>
        <v>-52099.18</v>
      </c>
    </row>
    <row r="162" spans="1:16" x14ac:dyDescent="0.35">
      <c r="A162">
        <v>70416</v>
      </c>
      <c r="B162" s="2">
        <v>5438.96</v>
      </c>
      <c r="C162" s="2">
        <v>7729.9</v>
      </c>
      <c r="D162" s="2">
        <v>0</v>
      </c>
      <c r="E162" s="2">
        <v>0</v>
      </c>
      <c r="F162" s="2">
        <v>0</v>
      </c>
      <c r="G162" s="2">
        <v>0</v>
      </c>
      <c r="H162" s="2">
        <v>0</v>
      </c>
      <c r="I162" s="2">
        <v>0</v>
      </c>
      <c r="J162" s="100">
        <f t="shared" si="8"/>
        <v>7729.9</v>
      </c>
      <c r="K162" s="2">
        <v>7200</v>
      </c>
      <c r="L162" s="3">
        <f t="shared" si="9"/>
        <v>529.89999999999964</v>
      </c>
      <c r="M162" s="101">
        <f t="shared" si="10"/>
        <v>6.8551986442256643E-2</v>
      </c>
      <c r="O162" s="2">
        <v>1583.05</v>
      </c>
      <c r="P162" s="3">
        <f t="shared" si="11"/>
        <v>-6146.8499999999995</v>
      </c>
    </row>
    <row r="163" spans="1:16" x14ac:dyDescent="0.35">
      <c r="A163">
        <v>70417</v>
      </c>
      <c r="B163" s="2">
        <v>462820.19</v>
      </c>
      <c r="C163" s="2">
        <v>742387.11</v>
      </c>
      <c r="D163" s="2">
        <v>7711.73</v>
      </c>
      <c r="E163" s="2">
        <v>5320.21</v>
      </c>
      <c r="F163" s="2">
        <v>9109.2999999999993</v>
      </c>
      <c r="G163" s="2">
        <v>88.67</v>
      </c>
      <c r="H163" s="2">
        <v>0</v>
      </c>
      <c r="I163" s="2">
        <v>0</v>
      </c>
      <c r="J163" s="100">
        <f t="shared" si="8"/>
        <v>759296.81</v>
      </c>
      <c r="K163" s="2">
        <v>857961.1</v>
      </c>
      <c r="L163" s="3">
        <f t="shared" si="9"/>
        <v>-98664.289999999921</v>
      </c>
      <c r="M163" s="101">
        <f t="shared" si="10"/>
        <v>-0.12994166273397081</v>
      </c>
      <c r="O163" s="2">
        <v>49875.12</v>
      </c>
      <c r="P163" s="3">
        <f t="shared" si="11"/>
        <v>-709421.69000000006</v>
      </c>
    </row>
    <row r="164" spans="1:16" x14ac:dyDescent="0.35">
      <c r="A164">
        <v>70418</v>
      </c>
      <c r="B164" s="2">
        <v>35983.599999999999</v>
      </c>
      <c r="C164" s="2">
        <v>61612.05</v>
      </c>
      <c r="D164" s="2">
        <v>599.75</v>
      </c>
      <c r="E164" s="2">
        <v>0</v>
      </c>
      <c r="F164" s="2">
        <v>0</v>
      </c>
      <c r="G164" s="2">
        <v>0</v>
      </c>
      <c r="H164" s="2">
        <v>0</v>
      </c>
      <c r="I164" s="2">
        <v>0</v>
      </c>
      <c r="J164" s="100">
        <f t="shared" si="8"/>
        <v>62211.8</v>
      </c>
      <c r="K164" s="2">
        <v>61164.62</v>
      </c>
      <c r="L164" s="3">
        <f t="shared" si="9"/>
        <v>1047.1800000000003</v>
      </c>
      <c r="M164" s="101">
        <f t="shared" si="10"/>
        <v>1.6832498014846063E-2</v>
      </c>
      <c r="O164" s="2">
        <v>0</v>
      </c>
      <c r="P164" s="3">
        <f t="shared" si="11"/>
        <v>-62211.8</v>
      </c>
    </row>
    <row r="165" spans="1:16" x14ac:dyDescent="0.35">
      <c r="A165">
        <v>70419</v>
      </c>
      <c r="B165" s="2">
        <v>20835.23</v>
      </c>
      <c r="C165" s="2">
        <v>35674.589999999997</v>
      </c>
      <c r="D165" s="2">
        <v>0</v>
      </c>
      <c r="E165" s="2">
        <v>0</v>
      </c>
      <c r="F165" s="2">
        <v>0</v>
      </c>
      <c r="G165" s="2">
        <v>0</v>
      </c>
      <c r="H165" s="2">
        <v>0</v>
      </c>
      <c r="I165" s="2">
        <v>0</v>
      </c>
      <c r="J165" s="100">
        <f t="shared" si="8"/>
        <v>35674.589999999997</v>
      </c>
      <c r="K165" s="2">
        <v>44297.62</v>
      </c>
      <c r="L165" s="3">
        <f t="shared" si="9"/>
        <v>-8623.0300000000061</v>
      </c>
      <c r="M165" s="101">
        <f t="shared" si="10"/>
        <v>-0.24171349972066972</v>
      </c>
      <c r="O165" s="2">
        <v>0</v>
      </c>
      <c r="P165" s="3">
        <f t="shared" si="11"/>
        <v>-35674.589999999997</v>
      </c>
    </row>
    <row r="166" spans="1:16" x14ac:dyDescent="0.35">
      <c r="A166">
        <v>70420</v>
      </c>
      <c r="B166" s="2">
        <v>53333.03</v>
      </c>
      <c r="C166" s="2">
        <v>84200.53</v>
      </c>
      <c r="D166" s="2">
        <v>888.91</v>
      </c>
      <c r="E166" s="2">
        <v>5168.24</v>
      </c>
      <c r="F166" s="2">
        <v>8849.36</v>
      </c>
      <c r="G166" s="2">
        <v>86.13</v>
      </c>
      <c r="H166" s="2">
        <v>0</v>
      </c>
      <c r="I166" s="2">
        <v>0</v>
      </c>
      <c r="J166" s="100">
        <f t="shared" si="8"/>
        <v>94024.930000000008</v>
      </c>
      <c r="K166" s="2">
        <v>92300.569999999992</v>
      </c>
      <c r="L166" s="3">
        <f t="shared" si="9"/>
        <v>1724.3600000000151</v>
      </c>
      <c r="M166" s="101">
        <f t="shared" si="10"/>
        <v>1.8339391478409132E-2</v>
      </c>
      <c r="O166" s="2">
        <v>7116.39</v>
      </c>
      <c r="P166" s="3">
        <f t="shared" si="11"/>
        <v>-86908.540000000008</v>
      </c>
    </row>
    <row r="167" spans="1:16" x14ac:dyDescent="0.35">
      <c r="A167">
        <v>70422</v>
      </c>
      <c r="B167" s="2">
        <v>57026.82</v>
      </c>
      <c r="C167" s="2">
        <v>97642.7</v>
      </c>
      <c r="D167" s="2">
        <v>950.48</v>
      </c>
      <c r="E167" s="2">
        <v>0</v>
      </c>
      <c r="F167" s="2">
        <v>0</v>
      </c>
      <c r="G167" s="2">
        <v>0</v>
      </c>
      <c r="H167" s="2">
        <v>0</v>
      </c>
      <c r="I167" s="2">
        <v>0</v>
      </c>
      <c r="J167" s="100">
        <f t="shared" si="8"/>
        <v>98593.18</v>
      </c>
      <c r="K167" s="2">
        <v>94429.37</v>
      </c>
      <c r="L167" s="3">
        <f t="shared" si="9"/>
        <v>4163.8099999999977</v>
      </c>
      <c r="M167" s="101">
        <f t="shared" si="10"/>
        <v>4.2232231478891318E-2</v>
      </c>
      <c r="O167" s="2">
        <v>0</v>
      </c>
      <c r="P167" s="3">
        <f t="shared" si="11"/>
        <v>-98593.18</v>
      </c>
    </row>
    <row r="168" spans="1:16" x14ac:dyDescent="0.35">
      <c r="A168">
        <v>70423</v>
      </c>
      <c r="B168" s="2">
        <v>118360.79</v>
      </c>
      <c r="C168" s="2">
        <v>202660.33</v>
      </c>
      <c r="D168" s="2">
        <v>1972.63</v>
      </c>
      <c r="E168" s="2">
        <v>16596.72</v>
      </c>
      <c r="F168" s="2">
        <v>28417.18</v>
      </c>
      <c r="G168" s="2">
        <v>276.61</v>
      </c>
      <c r="H168" s="2">
        <v>0</v>
      </c>
      <c r="I168" s="2">
        <v>0</v>
      </c>
      <c r="J168" s="100">
        <f t="shared" si="8"/>
        <v>233326.74999999997</v>
      </c>
      <c r="K168" s="2">
        <v>221250.8</v>
      </c>
      <c r="L168" s="3">
        <f t="shared" si="9"/>
        <v>12075.949999999983</v>
      </c>
      <c r="M168" s="101">
        <f t="shared" si="10"/>
        <v>5.1755531673929302E-2</v>
      </c>
      <c r="O168" s="2">
        <v>0</v>
      </c>
      <c r="P168" s="3">
        <f t="shared" si="11"/>
        <v>-233326.74999999997</v>
      </c>
    </row>
    <row r="169" spans="1:16" x14ac:dyDescent="0.35">
      <c r="A169">
        <v>70424</v>
      </c>
      <c r="B169" s="2">
        <v>116997.08</v>
      </c>
      <c r="C169" s="2">
        <v>200325.23</v>
      </c>
      <c r="D169" s="2">
        <v>1949.98</v>
      </c>
      <c r="E169" s="2">
        <v>0</v>
      </c>
      <c r="F169" s="2">
        <v>0</v>
      </c>
      <c r="G169" s="2">
        <v>0</v>
      </c>
      <c r="H169" s="2">
        <v>0</v>
      </c>
      <c r="I169" s="2">
        <v>0</v>
      </c>
      <c r="J169" s="100">
        <f t="shared" si="8"/>
        <v>202275.21000000002</v>
      </c>
      <c r="K169" s="2">
        <v>204181.59</v>
      </c>
      <c r="L169" s="3">
        <f t="shared" si="9"/>
        <v>-1906.3799999999756</v>
      </c>
      <c r="M169" s="101">
        <f t="shared" si="10"/>
        <v>-9.4246843199420009E-3</v>
      </c>
      <c r="O169" s="2">
        <v>0</v>
      </c>
      <c r="P169" s="3">
        <f t="shared" si="11"/>
        <v>-202275.21000000002</v>
      </c>
    </row>
    <row r="170" spans="1:16" x14ac:dyDescent="0.35">
      <c r="A170">
        <v>70426</v>
      </c>
      <c r="B170" s="2">
        <v>4699.8999999999996</v>
      </c>
      <c r="C170" s="2">
        <v>8047.27</v>
      </c>
      <c r="D170" s="2">
        <v>0</v>
      </c>
      <c r="E170" s="2">
        <v>0</v>
      </c>
      <c r="F170" s="2">
        <v>0</v>
      </c>
      <c r="G170" s="2">
        <v>0</v>
      </c>
      <c r="H170" s="2">
        <v>0</v>
      </c>
      <c r="I170" s="2">
        <v>0</v>
      </c>
      <c r="J170" s="100">
        <f t="shared" si="8"/>
        <v>8047.27</v>
      </c>
      <c r="K170" s="2">
        <v>1381.47</v>
      </c>
      <c r="L170" s="3">
        <f t="shared" si="9"/>
        <v>6665.8</v>
      </c>
      <c r="M170" s="101">
        <f t="shared" si="10"/>
        <v>0.82833060155804383</v>
      </c>
      <c r="O170" s="2">
        <v>0</v>
      </c>
      <c r="P170" s="3">
        <f t="shared" si="11"/>
        <v>-8047.27</v>
      </c>
    </row>
    <row r="171" spans="1:16" x14ac:dyDescent="0.35">
      <c r="A171">
        <v>70501</v>
      </c>
      <c r="B171" s="2">
        <v>162004.46</v>
      </c>
      <c r="C171" s="2">
        <v>261220</v>
      </c>
      <c r="D171" s="2">
        <v>2700.02</v>
      </c>
      <c r="E171" s="2">
        <v>22262.43</v>
      </c>
      <c r="F171" s="2">
        <v>38118.28</v>
      </c>
      <c r="G171" s="2">
        <v>371.06</v>
      </c>
      <c r="H171" s="2">
        <v>0</v>
      </c>
      <c r="I171" s="2">
        <v>0</v>
      </c>
      <c r="J171" s="100">
        <f t="shared" si="8"/>
        <v>302409.36</v>
      </c>
      <c r="K171" s="2">
        <v>299225.38000000006</v>
      </c>
      <c r="L171" s="3">
        <f t="shared" si="9"/>
        <v>3183.9799999999232</v>
      </c>
      <c r="M171" s="101">
        <f t="shared" si="10"/>
        <v>1.0528708502937618E-2</v>
      </c>
      <c r="O171" s="2">
        <v>16167.16</v>
      </c>
      <c r="P171" s="3">
        <f t="shared" si="11"/>
        <v>-286242.2</v>
      </c>
    </row>
    <row r="172" spans="1:16" x14ac:dyDescent="0.35">
      <c r="A172">
        <v>70502</v>
      </c>
      <c r="B172" s="2">
        <v>21736.23</v>
      </c>
      <c r="C172" s="2">
        <v>34050.480000000003</v>
      </c>
      <c r="D172" s="2">
        <v>362.26</v>
      </c>
      <c r="E172" s="2">
        <v>0</v>
      </c>
      <c r="F172" s="2">
        <v>0</v>
      </c>
      <c r="G172" s="2">
        <v>0</v>
      </c>
      <c r="H172" s="2">
        <v>0</v>
      </c>
      <c r="I172" s="2">
        <v>0</v>
      </c>
      <c r="J172" s="100">
        <f t="shared" si="8"/>
        <v>34412.740000000005</v>
      </c>
      <c r="K172" s="2">
        <v>45894.18</v>
      </c>
      <c r="L172" s="3">
        <f t="shared" si="9"/>
        <v>-11481.439999999995</v>
      </c>
      <c r="M172" s="101">
        <f t="shared" si="10"/>
        <v>-0.33363922779761196</v>
      </c>
      <c r="O172" s="2">
        <v>3165.49</v>
      </c>
      <c r="P172" s="3">
        <f t="shared" si="11"/>
        <v>-31247.250000000007</v>
      </c>
    </row>
    <row r="173" spans="1:16" x14ac:dyDescent="0.35">
      <c r="A173">
        <v>70503</v>
      </c>
      <c r="B173" s="2">
        <v>75626.759999999995</v>
      </c>
      <c r="C173" s="2">
        <v>126699.75</v>
      </c>
      <c r="D173" s="2">
        <v>1260.48</v>
      </c>
      <c r="E173" s="2">
        <v>1815.75</v>
      </c>
      <c r="F173" s="2">
        <v>3108.93</v>
      </c>
      <c r="G173" s="2">
        <v>30.26</v>
      </c>
      <c r="H173" s="2">
        <v>0</v>
      </c>
      <c r="I173" s="2">
        <v>0</v>
      </c>
      <c r="J173" s="100">
        <f t="shared" si="8"/>
        <v>131099.42000000001</v>
      </c>
      <c r="K173" s="2">
        <v>143438.38</v>
      </c>
      <c r="L173" s="3">
        <f t="shared" si="9"/>
        <v>-12338.959999999992</v>
      </c>
      <c r="M173" s="101">
        <f t="shared" si="10"/>
        <v>-9.4119104417090413E-2</v>
      </c>
      <c r="O173" s="2">
        <v>2790.51</v>
      </c>
      <c r="P173" s="3">
        <f t="shared" si="11"/>
        <v>-128308.91000000002</v>
      </c>
    </row>
    <row r="174" spans="1:16" x14ac:dyDescent="0.35">
      <c r="A174">
        <v>70504</v>
      </c>
      <c r="B174" s="2">
        <v>46188.19</v>
      </c>
      <c r="C174" s="2">
        <v>73333.149999999994</v>
      </c>
      <c r="D174" s="2">
        <v>769.77</v>
      </c>
      <c r="E174" s="2">
        <v>5307.76</v>
      </c>
      <c r="F174" s="2">
        <v>9088.07</v>
      </c>
      <c r="G174" s="2">
        <v>88.47</v>
      </c>
      <c r="H174" s="2">
        <v>0</v>
      </c>
      <c r="I174" s="2">
        <v>0</v>
      </c>
      <c r="J174" s="100">
        <f t="shared" si="8"/>
        <v>83279.460000000006</v>
      </c>
      <c r="K174" s="2">
        <v>93780.180000000008</v>
      </c>
      <c r="L174" s="3">
        <f t="shared" si="9"/>
        <v>-10500.720000000001</v>
      </c>
      <c r="M174" s="101">
        <f t="shared" si="10"/>
        <v>-0.12609015476325136</v>
      </c>
      <c r="O174" s="2">
        <v>5750.97</v>
      </c>
      <c r="P174" s="3">
        <f t="shared" si="11"/>
        <v>-77528.490000000005</v>
      </c>
    </row>
    <row r="175" spans="1:16" x14ac:dyDescent="0.35">
      <c r="A175">
        <v>70505</v>
      </c>
      <c r="B175" s="2">
        <v>145.84</v>
      </c>
      <c r="C175" s="109">
        <v>-55.46</v>
      </c>
      <c r="D175" s="2">
        <v>2.4300000000000002</v>
      </c>
      <c r="E175" s="2">
        <v>99</v>
      </c>
      <c r="F175" s="2">
        <v>169.51</v>
      </c>
      <c r="G175" s="2">
        <v>1.65</v>
      </c>
      <c r="H175" s="2">
        <v>0</v>
      </c>
      <c r="I175" s="2">
        <v>0</v>
      </c>
      <c r="J175" s="100">
        <f t="shared" si="8"/>
        <v>118.13</v>
      </c>
      <c r="K175" s="2">
        <v>116.44999999999993</v>
      </c>
      <c r="L175" s="3">
        <f t="shared" si="9"/>
        <v>1.6800000000000637</v>
      </c>
      <c r="M175" s="101">
        <f t="shared" si="10"/>
        <v>1.4221620248878894E-2</v>
      </c>
      <c r="O175" s="2">
        <v>305.18</v>
      </c>
      <c r="P175" s="3">
        <f t="shared" si="11"/>
        <v>187.05</v>
      </c>
    </row>
    <row r="176" spans="1:16" x14ac:dyDescent="0.35">
      <c r="A176">
        <v>70506</v>
      </c>
      <c r="B176" s="2">
        <v>138304.35</v>
      </c>
      <c r="C176" s="2">
        <v>226414.05</v>
      </c>
      <c r="D176" s="2">
        <v>2305.0500000000002</v>
      </c>
      <c r="E176" s="2">
        <v>3315.39</v>
      </c>
      <c r="F176" s="2">
        <v>5676.63</v>
      </c>
      <c r="G176" s="2">
        <v>55.26</v>
      </c>
      <c r="H176" s="2">
        <v>0</v>
      </c>
      <c r="I176" s="2">
        <v>0</v>
      </c>
      <c r="J176" s="100">
        <f t="shared" si="8"/>
        <v>234450.99</v>
      </c>
      <c r="K176" s="2">
        <v>231795.53</v>
      </c>
      <c r="L176" s="3">
        <f t="shared" si="9"/>
        <v>2655.4599999999919</v>
      </c>
      <c r="M176" s="101">
        <f t="shared" si="10"/>
        <v>1.1326290411484259E-2</v>
      </c>
      <c r="O176" s="2">
        <v>10392.94</v>
      </c>
      <c r="P176" s="3">
        <f t="shared" si="11"/>
        <v>-224058.05</v>
      </c>
    </row>
    <row r="177" spans="1:16" x14ac:dyDescent="0.35">
      <c r="A177">
        <v>70507</v>
      </c>
      <c r="B177" s="2">
        <v>5008.43</v>
      </c>
      <c r="C177" s="2">
        <v>7903.94</v>
      </c>
      <c r="D177" s="2">
        <v>83.48</v>
      </c>
      <c r="E177" s="2">
        <v>0</v>
      </c>
      <c r="F177" s="2">
        <v>0</v>
      </c>
      <c r="G177" s="2">
        <v>0</v>
      </c>
      <c r="H177" s="2">
        <v>0</v>
      </c>
      <c r="I177" s="2">
        <v>0</v>
      </c>
      <c r="J177" s="100">
        <f t="shared" si="8"/>
        <v>7987.4199999999992</v>
      </c>
      <c r="K177" s="2">
        <v>7470.88</v>
      </c>
      <c r="L177" s="3">
        <f t="shared" si="9"/>
        <v>516.53999999999905</v>
      </c>
      <c r="M177" s="101">
        <f t="shared" si="10"/>
        <v>6.4669192304899342E-2</v>
      </c>
      <c r="O177" s="2">
        <v>671.51</v>
      </c>
      <c r="P177" s="3">
        <f t="shared" si="11"/>
        <v>-7315.9099999999989</v>
      </c>
    </row>
    <row r="178" spans="1:16" x14ac:dyDescent="0.35">
      <c r="A178">
        <v>70508</v>
      </c>
      <c r="B178" s="2">
        <v>103703.52</v>
      </c>
      <c r="C178" s="2">
        <v>177565.4</v>
      </c>
      <c r="D178" s="2">
        <v>1728.41</v>
      </c>
      <c r="E178" s="2">
        <v>22413.17</v>
      </c>
      <c r="F178" s="2">
        <v>38376.5</v>
      </c>
      <c r="G178" s="2">
        <v>373.56</v>
      </c>
      <c r="H178" s="2">
        <v>0</v>
      </c>
      <c r="I178" s="2">
        <v>0</v>
      </c>
      <c r="J178" s="100">
        <f t="shared" si="8"/>
        <v>218043.87</v>
      </c>
      <c r="K178" s="2">
        <v>193619.49</v>
      </c>
      <c r="L178" s="3">
        <f t="shared" si="9"/>
        <v>24424.380000000005</v>
      </c>
      <c r="M178" s="101">
        <f t="shared" si="10"/>
        <v>0.11201589845199503</v>
      </c>
      <c r="O178" s="2">
        <v>0</v>
      </c>
      <c r="P178" s="3">
        <f t="shared" si="11"/>
        <v>-218043.87</v>
      </c>
    </row>
    <row r="179" spans="1:16" x14ac:dyDescent="0.35">
      <c r="A179">
        <v>70601</v>
      </c>
      <c r="B179" s="2">
        <v>27342.2</v>
      </c>
      <c r="C179" s="2">
        <v>40995.65</v>
      </c>
      <c r="D179" s="2">
        <v>455.68</v>
      </c>
      <c r="E179" s="2">
        <v>5839.54</v>
      </c>
      <c r="F179" s="2">
        <v>9998.66</v>
      </c>
      <c r="G179" s="2">
        <v>97.32</v>
      </c>
      <c r="H179" s="2">
        <v>0</v>
      </c>
      <c r="I179" s="2">
        <v>0</v>
      </c>
      <c r="J179" s="100">
        <f t="shared" si="8"/>
        <v>51547.31</v>
      </c>
      <c r="K179" s="2">
        <v>61629.14</v>
      </c>
      <c r="L179" s="3">
        <f t="shared" si="9"/>
        <v>-10081.830000000002</v>
      </c>
      <c r="M179" s="101">
        <f t="shared" si="10"/>
        <v>-0.19558401786630578</v>
      </c>
      <c r="O179" s="2">
        <v>5819.83</v>
      </c>
      <c r="P179" s="3">
        <f t="shared" si="11"/>
        <v>-45727.479999999996</v>
      </c>
    </row>
    <row r="180" spans="1:16" x14ac:dyDescent="0.35">
      <c r="A180">
        <v>70602</v>
      </c>
      <c r="B180" s="2">
        <v>345305.83</v>
      </c>
      <c r="C180" s="2">
        <v>553296.86</v>
      </c>
      <c r="D180" s="2">
        <v>5755.13</v>
      </c>
      <c r="E180" s="2">
        <v>25704.43</v>
      </c>
      <c r="F180" s="2">
        <v>44011.91</v>
      </c>
      <c r="G180" s="2">
        <v>428.36</v>
      </c>
      <c r="H180" s="2">
        <v>0</v>
      </c>
      <c r="I180" s="2">
        <v>0</v>
      </c>
      <c r="J180" s="100">
        <f t="shared" si="8"/>
        <v>603492.26</v>
      </c>
      <c r="K180" s="2">
        <v>596777.99</v>
      </c>
      <c r="L180" s="3">
        <f t="shared" si="9"/>
        <v>6714.2700000000186</v>
      </c>
      <c r="M180" s="101">
        <f t="shared" si="10"/>
        <v>1.1125693641870434E-2</v>
      </c>
      <c r="O180" s="2">
        <v>37944.089999999997</v>
      </c>
      <c r="P180" s="3">
        <f t="shared" si="11"/>
        <v>-565548.17000000004</v>
      </c>
    </row>
    <row r="181" spans="1:16" x14ac:dyDescent="0.35">
      <c r="A181">
        <v>70603</v>
      </c>
      <c r="B181" s="2">
        <v>99608.960000000006</v>
      </c>
      <c r="C181" s="2">
        <v>160251.98000000001</v>
      </c>
      <c r="D181" s="2">
        <v>0</v>
      </c>
      <c r="E181" s="2">
        <v>5964.92</v>
      </c>
      <c r="F181" s="2">
        <v>10212.99</v>
      </c>
      <c r="G181" s="2">
        <v>0</v>
      </c>
      <c r="H181" s="2">
        <v>0</v>
      </c>
      <c r="I181" s="2">
        <v>0</v>
      </c>
      <c r="J181" s="100">
        <f t="shared" si="8"/>
        <v>170464.97</v>
      </c>
      <c r="K181" s="2">
        <v>175325.67</v>
      </c>
      <c r="L181" s="3">
        <f t="shared" si="9"/>
        <v>-4860.7000000000116</v>
      </c>
      <c r="M181" s="101">
        <f t="shared" si="10"/>
        <v>-2.8514362804275925E-2</v>
      </c>
      <c r="O181" s="2">
        <v>10300.799999999999</v>
      </c>
      <c r="P181" s="3">
        <f t="shared" si="11"/>
        <v>-160164.17000000001</v>
      </c>
    </row>
    <row r="182" spans="1:16" x14ac:dyDescent="0.35">
      <c r="A182">
        <v>70604</v>
      </c>
      <c r="B182" s="2">
        <v>28947.200000000001</v>
      </c>
      <c r="C182" s="2">
        <v>49564.02</v>
      </c>
      <c r="D182" s="2">
        <v>482.44</v>
      </c>
      <c r="E182" s="2">
        <v>5857.56</v>
      </c>
      <c r="F182" s="2">
        <v>10029.48</v>
      </c>
      <c r="G182" s="2">
        <v>97.64</v>
      </c>
      <c r="H182" s="2">
        <v>0</v>
      </c>
      <c r="I182" s="2">
        <v>0</v>
      </c>
      <c r="J182" s="100">
        <f t="shared" si="8"/>
        <v>60173.58</v>
      </c>
      <c r="K182" s="2">
        <v>50840.91</v>
      </c>
      <c r="L182" s="3">
        <f t="shared" si="9"/>
        <v>9332.6699999999983</v>
      </c>
      <c r="M182" s="101">
        <f t="shared" si="10"/>
        <v>0.15509580782795371</v>
      </c>
      <c r="O182" s="2">
        <v>0</v>
      </c>
      <c r="P182" s="3">
        <f t="shared" si="11"/>
        <v>-60173.58</v>
      </c>
    </row>
    <row r="183" spans="1:16" x14ac:dyDescent="0.35">
      <c r="A183">
        <v>70605</v>
      </c>
      <c r="B183" s="2">
        <v>1161</v>
      </c>
      <c r="C183" s="2">
        <v>1868.48</v>
      </c>
      <c r="D183" s="2">
        <v>0</v>
      </c>
      <c r="E183" s="2">
        <v>54</v>
      </c>
      <c r="F183" s="2">
        <v>92.48</v>
      </c>
      <c r="G183" s="2">
        <v>0</v>
      </c>
      <c r="H183" s="2">
        <v>0</v>
      </c>
      <c r="I183" s="2">
        <v>0</v>
      </c>
      <c r="J183" s="100">
        <f t="shared" si="8"/>
        <v>1960.96</v>
      </c>
      <c r="K183" s="2">
        <v>1960.96</v>
      </c>
      <c r="L183" s="3">
        <f t="shared" si="9"/>
        <v>0</v>
      </c>
      <c r="M183" s="101">
        <f t="shared" si="10"/>
        <v>0</v>
      </c>
      <c r="O183" s="2">
        <v>119.44</v>
      </c>
      <c r="P183" s="3">
        <f t="shared" si="11"/>
        <v>-1841.52</v>
      </c>
    </row>
    <row r="184" spans="1:16" x14ac:dyDescent="0.35">
      <c r="A184">
        <v>70606</v>
      </c>
      <c r="B184" s="2">
        <v>53222.28</v>
      </c>
      <c r="C184" s="2">
        <v>91128.18</v>
      </c>
      <c r="D184" s="2">
        <v>887.07</v>
      </c>
      <c r="E184" s="2">
        <v>1488.28</v>
      </c>
      <c r="F184" s="2">
        <v>2548.2600000000002</v>
      </c>
      <c r="G184" s="2">
        <v>24.81</v>
      </c>
      <c r="H184" s="2">
        <v>0</v>
      </c>
      <c r="I184" s="2">
        <v>0</v>
      </c>
      <c r="J184" s="100">
        <f t="shared" si="8"/>
        <v>94588.319999999992</v>
      </c>
      <c r="K184" s="2">
        <v>94533.819999999992</v>
      </c>
      <c r="L184" s="3">
        <f t="shared" si="9"/>
        <v>54.5</v>
      </c>
      <c r="M184" s="101">
        <f t="shared" si="10"/>
        <v>5.7618107605674786E-4</v>
      </c>
      <c r="O184" s="2">
        <v>0</v>
      </c>
      <c r="P184" s="3">
        <f t="shared" si="11"/>
        <v>-94588.319999999992</v>
      </c>
    </row>
    <row r="185" spans="1:16" x14ac:dyDescent="0.35">
      <c r="A185">
        <v>70607</v>
      </c>
      <c r="B185" s="2">
        <v>376748.43</v>
      </c>
      <c r="C185" s="2">
        <v>606783.92000000004</v>
      </c>
      <c r="D185" s="2">
        <v>6279.26</v>
      </c>
      <c r="E185" s="2">
        <v>20298.27</v>
      </c>
      <c r="F185" s="2">
        <v>34755.08</v>
      </c>
      <c r="G185" s="2">
        <v>338.3</v>
      </c>
      <c r="H185" s="2">
        <v>0</v>
      </c>
      <c r="I185" s="2">
        <v>0</v>
      </c>
      <c r="J185" s="100">
        <f t="shared" si="8"/>
        <v>648156.56000000006</v>
      </c>
      <c r="K185" s="2">
        <v>679033.38</v>
      </c>
      <c r="L185" s="3">
        <f t="shared" si="9"/>
        <v>-30876.819999999949</v>
      </c>
      <c r="M185" s="101">
        <f t="shared" si="10"/>
        <v>-4.7637904027384909E-2</v>
      </c>
      <c r="O185" s="2">
        <v>38290.51</v>
      </c>
      <c r="P185" s="3">
        <f t="shared" si="11"/>
        <v>-609866.05000000005</v>
      </c>
    </row>
    <row r="186" spans="1:16" x14ac:dyDescent="0.35">
      <c r="A186">
        <v>70608</v>
      </c>
      <c r="B186" s="2">
        <v>51366.69</v>
      </c>
      <c r="C186" s="2">
        <v>83025.64</v>
      </c>
      <c r="D186" s="2">
        <v>856.15</v>
      </c>
      <c r="E186" s="2">
        <v>432</v>
      </c>
      <c r="F186" s="2">
        <v>739.68</v>
      </c>
      <c r="G186" s="2">
        <v>7.2</v>
      </c>
      <c r="H186" s="2">
        <v>0</v>
      </c>
      <c r="I186" s="2">
        <v>0</v>
      </c>
      <c r="J186" s="100">
        <f t="shared" si="8"/>
        <v>84628.669999999984</v>
      </c>
      <c r="K186" s="2">
        <v>76593.06</v>
      </c>
      <c r="L186" s="3">
        <f t="shared" si="9"/>
        <v>8035.609999999986</v>
      </c>
      <c r="M186" s="101">
        <f t="shared" si="10"/>
        <v>9.4951391768297755E-2</v>
      </c>
      <c r="O186" s="2">
        <v>4924.83</v>
      </c>
      <c r="P186" s="3">
        <f t="shared" si="11"/>
        <v>-79703.839999999982</v>
      </c>
    </row>
    <row r="187" spans="1:16" x14ac:dyDescent="0.35">
      <c r="A187">
        <v>70609</v>
      </c>
      <c r="B187" s="2">
        <v>1440</v>
      </c>
      <c r="C187" s="2">
        <v>2275.77</v>
      </c>
      <c r="D187" s="2">
        <v>0</v>
      </c>
      <c r="E187" s="2">
        <v>180</v>
      </c>
      <c r="F187" s="2">
        <v>308.2</v>
      </c>
      <c r="G187" s="2">
        <v>0</v>
      </c>
      <c r="H187" s="2">
        <v>0</v>
      </c>
      <c r="I187" s="2">
        <v>0</v>
      </c>
      <c r="J187" s="100">
        <f t="shared" si="8"/>
        <v>2583.9699999999998</v>
      </c>
      <c r="K187" s="2">
        <v>2528.4899999999998</v>
      </c>
      <c r="L187" s="3">
        <f t="shared" si="9"/>
        <v>55.480000000000018</v>
      </c>
      <c r="M187" s="101">
        <f t="shared" si="10"/>
        <v>2.1470837509723419E-2</v>
      </c>
      <c r="O187" s="2">
        <v>189.83</v>
      </c>
      <c r="P187" s="3">
        <f t="shared" si="11"/>
        <v>-2394.14</v>
      </c>
    </row>
    <row r="188" spans="1:16" x14ac:dyDescent="0.35">
      <c r="A188">
        <v>70701</v>
      </c>
      <c r="B188" s="2">
        <v>3726863.97</v>
      </c>
      <c r="C188" s="2">
        <v>6017265.1799999997</v>
      </c>
      <c r="D188" s="2">
        <v>62114.9</v>
      </c>
      <c r="E188" s="2">
        <v>133708</v>
      </c>
      <c r="F188" s="2">
        <v>228937.94</v>
      </c>
      <c r="G188" s="2">
        <v>2228.63</v>
      </c>
      <c r="H188" s="2">
        <v>0</v>
      </c>
      <c r="I188" s="2">
        <v>0</v>
      </c>
      <c r="J188" s="100">
        <f t="shared" si="8"/>
        <v>6310546.6500000004</v>
      </c>
      <c r="K188" s="2">
        <v>6492855.4399999995</v>
      </c>
      <c r="L188" s="3">
        <f t="shared" si="9"/>
        <v>-182308.78999999911</v>
      </c>
      <c r="M188" s="101">
        <f t="shared" si="10"/>
        <v>-2.888954002106919E-2</v>
      </c>
      <c r="O188" s="2">
        <v>363947.96</v>
      </c>
      <c r="P188" s="3">
        <f t="shared" si="11"/>
        <v>-5946598.6900000004</v>
      </c>
    </row>
    <row r="189" spans="1:16" x14ac:dyDescent="0.35">
      <c r="A189">
        <v>70702</v>
      </c>
      <c r="B189" s="2">
        <v>281061.40000000002</v>
      </c>
      <c r="C189" s="2">
        <v>457464.69</v>
      </c>
      <c r="D189" s="2">
        <v>4684.3599999999997</v>
      </c>
      <c r="E189" s="2">
        <v>4013.61</v>
      </c>
      <c r="F189" s="2">
        <v>6872.07</v>
      </c>
      <c r="G189" s="2">
        <v>66.89</v>
      </c>
      <c r="H189" s="2">
        <v>0</v>
      </c>
      <c r="I189" s="2">
        <v>0</v>
      </c>
      <c r="J189" s="100">
        <f t="shared" si="8"/>
        <v>469088.01</v>
      </c>
      <c r="K189" s="2">
        <v>472416.69</v>
      </c>
      <c r="L189" s="3">
        <f t="shared" si="9"/>
        <v>-3328.679999999993</v>
      </c>
      <c r="M189" s="101">
        <f t="shared" si="10"/>
        <v>-7.0960671111589338E-3</v>
      </c>
      <c r="O189" s="2">
        <v>23774.15</v>
      </c>
      <c r="P189" s="3">
        <f t="shared" si="11"/>
        <v>-445313.86</v>
      </c>
    </row>
    <row r="190" spans="1:16" x14ac:dyDescent="0.35">
      <c r="A190">
        <v>70704</v>
      </c>
      <c r="B190" s="2">
        <v>1082491.6499999999</v>
      </c>
      <c r="C190" s="2">
        <v>1853465.91</v>
      </c>
      <c r="D190" s="2">
        <v>18041.41</v>
      </c>
      <c r="E190" s="2">
        <v>14472.32</v>
      </c>
      <c r="F190" s="2">
        <v>24779.77</v>
      </c>
      <c r="G190" s="2">
        <v>241.2</v>
      </c>
      <c r="H190" s="2">
        <v>0</v>
      </c>
      <c r="I190" s="2">
        <v>0</v>
      </c>
      <c r="J190" s="100">
        <f t="shared" si="8"/>
        <v>1896528.2899999998</v>
      </c>
      <c r="K190" s="2">
        <v>1882890.7399999998</v>
      </c>
      <c r="L190" s="3">
        <f t="shared" si="9"/>
        <v>13637.550000000047</v>
      </c>
      <c r="M190" s="101">
        <f t="shared" si="10"/>
        <v>7.1907970326137594E-3</v>
      </c>
      <c r="O190" s="2">
        <v>0</v>
      </c>
      <c r="P190" s="3">
        <f t="shared" si="11"/>
        <v>-1896528.2899999998</v>
      </c>
    </row>
    <row r="191" spans="1:16" x14ac:dyDescent="0.35">
      <c r="A191">
        <v>70705</v>
      </c>
      <c r="B191" s="2">
        <v>5705263.1399999997</v>
      </c>
      <c r="C191" s="2">
        <v>9769961.9299999997</v>
      </c>
      <c r="D191" s="2">
        <v>95081.85</v>
      </c>
      <c r="E191" s="2">
        <v>233890.39</v>
      </c>
      <c r="F191" s="2">
        <v>400472.3</v>
      </c>
      <c r="G191" s="2">
        <v>3898.2</v>
      </c>
      <c r="H191" s="2">
        <v>0</v>
      </c>
      <c r="I191" s="2">
        <v>0</v>
      </c>
      <c r="J191" s="100">
        <f t="shared" si="8"/>
        <v>10269414.279999999</v>
      </c>
      <c r="K191" s="2">
        <v>9744813.2200000007</v>
      </c>
      <c r="L191" s="3">
        <f t="shared" si="9"/>
        <v>524601.05999999866</v>
      </c>
      <c r="M191" s="101">
        <f t="shared" si="10"/>
        <v>5.1083834549520063E-2</v>
      </c>
      <c r="O191" s="2">
        <v>0</v>
      </c>
      <c r="P191" s="3">
        <f t="shared" si="11"/>
        <v>-10269414.279999999</v>
      </c>
    </row>
    <row r="192" spans="1:16" x14ac:dyDescent="0.35">
      <c r="A192">
        <v>70707</v>
      </c>
      <c r="B192" s="2">
        <v>203407.21</v>
      </c>
      <c r="C192" s="2">
        <v>348277.98</v>
      </c>
      <c r="D192" s="2">
        <v>3390.08</v>
      </c>
      <c r="E192" s="2">
        <v>848.7</v>
      </c>
      <c r="F192" s="2">
        <v>1453.16</v>
      </c>
      <c r="G192" s="2">
        <v>14.15</v>
      </c>
      <c r="H192" s="2">
        <v>0</v>
      </c>
      <c r="I192" s="2">
        <v>0</v>
      </c>
      <c r="J192" s="100">
        <f t="shared" si="8"/>
        <v>353135.37</v>
      </c>
      <c r="K192" s="2">
        <v>376090.79000000004</v>
      </c>
      <c r="L192" s="3">
        <f t="shared" si="9"/>
        <v>-22955.420000000042</v>
      </c>
      <c r="M192" s="101">
        <f t="shared" si="10"/>
        <v>-6.5004590166088547E-2</v>
      </c>
      <c r="O192" s="2">
        <v>0</v>
      </c>
      <c r="P192" s="3">
        <f t="shared" si="11"/>
        <v>-353135.37</v>
      </c>
    </row>
    <row r="193" spans="1:16" x14ac:dyDescent="0.35">
      <c r="A193">
        <v>70709</v>
      </c>
      <c r="B193" s="2">
        <v>147421.03</v>
      </c>
      <c r="C193" s="2">
        <v>252416.42</v>
      </c>
      <c r="D193" s="2">
        <v>2457.04</v>
      </c>
      <c r="E193" s="2">
        <v>849.76</v>
      </c>
      <c r="F193" s="2">
        <v>1454.97</v>
      </c>
      <c r="G193" s="2">
        <v>14.16</v>
      </c>
      <c r="H193" s="2">
        <v>0</v>
      </c>
      <c r="I193" s="2">
        <v>0</v>
      </c>
      <c r="J193" s="100">
        <f t="shared" si="8"/>
        <v>256342.59000000003</v>
      </c>
      <c r="K193" s="2">
        <v>243351.56</v>
      </c>
      <c r="L193" s="3">
        <f t="shared" si="9"/>
        <v>12991.030000000028</v>
      </c>
      <c r="M193" s="101">
        <f t="shared" si="10"/>
        <v>5.0678390976700467E-2</v>
      </c>
      <c r="O193" s="2">
        <v>0</v>
      </c>
      <c r="P193" s="3">
        <f t="shared" si="11"/>
        <v>-256342.59000000003</v>
      </c>
    </row>
    <row r="194" spans="1:16" x14ac:dyDescent="0.35">
      <c r="A194">
        <v>70712</v>
      </c>
      <c r="B194" s="2">
        <v>40217.06</v>
      </c>
      <c r="C194" s="2">
        <v>68860.47</v>
      </c>
      <c r="D194" s="2">
        <v>670.29</v>
      </c>
      <c r="E194" s="2">
        <v>0</v>
      </c>
      <c r="F194" s="2">
        <v>0</v>
      </c>
      <c r="G194" s="2">
        <v>0</v>
      </c>
      <c r="H194" s="2">
        <v>0</v>
      </c>
      <c r="I194" s="2">
        <v>0</v>
      </c>
      <c r="J194" s="100">
        <f t="shared" si="8"/>
        <v>69530.759999999995</v>
      </c>
      <c r="K194" s="2">
        <v>67432.460000000006</v>
      </c>
      <c r="L194" s="3">
        <f t="shared" si="9"/>
        <v>2098.2999999999884</v>
      </c>
      <c r="M194" s="101">
        <f t="shared" si="10"/>
        <v>3.0178010423012613E-2</v>
      </c>
      <c r="O194" s="2">
        <v>0</v>
      </c>
      <c r="P194" s="3">
        <f t="shared" si="11"/>
        <v>-69530.759999999995</v>
      </c>
    </row>
    <row r="195" spans="1:16" x14ac:dyDescent="0.35">
      <c r="A195">
        <v>70714</v>
      </c>
      <c r="B195" s="2">
        <v>65601.19</v>
      </c>
      <c r="C195" s="2">
        <v>105851.8</v>
      </c>
      <c r="D195" s="2">
        <v>1093.33</v>
      </c>
      <c r="E195" s="2">
        <v>517.04999999999995</v>
      </c>
      <c r="F195" s="2">
        <v>885.32</v>
      </c>
      <c r="G195" s="2">
        <v>8.6199999999999992</v>
      </c>
      <c r="H195" s="2">
        <v>0</v>
      </c>
      <c r="I195" s="2">
        <v>0</v>
      </c>
      <c r="J195" s="100">
        <f t="shared" ref="J195:J258" si="12">SUM(C195:I195)-E195</f>
        <v>107839.07</v>
      </c>
      <c r="K195" s="2">
        <v>107831.66</v>
      </c>
      <c r="L195" s="3">
        <f t="shared" ref="L195:L258" si="13">J195-K195</f>
        <v>7.4100000000034925</v>
      </c>
      <c r="M195" s="101">
        <f t="shared" ref="M195:M258" si="14">IF(J195=0,0,L195/J195)</f>
        <v>6.8713500589382789E-5</v>
      </c>
      <c r="O195" s="2">
        <v>6471.96</v>
      </c>
      <c r="P195" s="3">
        <f t="shared" ref="P195:P258" si="15">O195-J195</f>
        <v>-101367.11</v>
      </c>
    </row>
    <row r="196" spans="1:16" x14ac:dyDescent="0.35">
      <c r="A196">
        <v>70715</v>
      </c>
      <c r="B196" s="2">
        <v>55608.56</v>
      </c>
      <c r="C196" s="2">
        <v>95213.96</v>
      </c>
      <c r="D196" s="2">
        <v>926.85</v>
      </c>
      <c r="E196" s="2">
        <v>1892.15</v>
      </c>
      <c r="F196" s="2">
        <v>3239.75</v>
      </c>
      <c r="G196" s="2">
        <v>31.53</v>
      </c>
      <c r="H196" s="2">
        <v>0</v>
      </c>
      <c r="I196" s="2">
        <v>0</v>
      </c>
      <c r="J196" s="100">
        <f t="shared" si="12"/>
        <v>99412.090000000011</v>
      </c>
      <c r="K196" s="2">
        <v>99158.430000000008</v>
      </c>
      <c r="L196" s="3">
        <f t="shared" si="13"/>
        <v>253.66000000000349</v>
      </c>
      <c r="M196" s="101">
        <f t="shared" si="14"/>
        <v>2.551601118133654E-3</v>
      </c>
      <c r="O196" s="2">
        <v>0</v>
      </c>
      <c r="P196" s="3">
        <f t="shared" si="15"/>
        <v>-99412.090000000011</v>
      </c>
    </row>
    <row r="197" spans="1:16" x14ac:dyDescent="0.35">
      <c r="A197">
        <v>70718</v>
      </c>
      <c r="B197" s="2">
        <v>977.88</v>
      </c>
      <c r="C197" s="2">
        <v>1674.34</v>
      </c>
      <c r="D197" s="2">
        <v>16.29</v>
      </c>
      <c r="E197" s="2">
        <v>116.79</v>
      </c>
      <c r="F197" s="2">
        <v>199.98</v>
      </c>
      <c r="G197" s="2">
        <v>1.94</v>
      </c>
      <c r="H197" s="2">
        <v>0</v>
      </c>
      <c r="I197" s="2">
        <v>0</v>
      </c>
      <c r="J197" s="100">
        <f t="shared" si="12"/>
        <v>1892.55</v>
      </c>
      <c r="K197" s="2">
        <v>3388.3799999999997</v>
      </c>
      <c r="L197" s="3">
        <f t="shared" si="13"/>
        <v>-1495.8299999999997</v>
      </c>
      <c r="M197" s="101">
        <f t="shared" si="14"/>
        <v>-0.79037806134580313</v>
      </c>
      <c r="O197" s="2">
        <v>0</v>
      </c>
      <c r="P197" s="3">
        <f t="shared" si="15"/>
        <v>-1892.55</v>
      </c>
    </row>
    <row r="198" spans="1:16" x14ac:dyDescent="0.35">
      <c r="A198">
        <v>70719</v>
      </c>
      <c r="B198" s="2">
        <v>226326.73</v>
      </c>
      <c r="C198" s="2">
        <v>387521.08</v>
      </c>
      <c r="D198" s="2">
        <v>0</v>
      </c>
      <c r="E198" s="2">
        <v>0</v>
      </c>
      <c r="F198" s="2">
        <v>0</v>
      </c>
      <c r="G198" s="2">
        <v>0</v>
      </c>
      <c r="H198" s="2">
        <v>0</v>
      </c>
      <c r="I198" s="2">
        <v>0</v>
      </c>
      <c r="J198" s="100">
        <f t="shared" si="12"/>
        <v>387521.08</v>
      </c>
      <c r="K198" s="2">
        <v>370538.92</v>
      </c>
      <c r="L198" s="3">
        <f t="shared" si="13"/>
        <v>16982.160000000033</v>
      </c>
      <c r="M198" s="101">
        <f t="shared" si="14"/>
        <v>4.3822545085805478E-2</v>
      </c>
      <c r="O198" s="2">
        <v>0</v>
      </c>
      <c r="P198" s="3">
        <f t="shared" si="15"/>
        <v>-387521.08</v>
      </c>
    </row>
    <row r="199" spans="1:16" x14ac:dyDescent="0.35">
      <c r="A199">
        <v>70801</v>
      </c>
      <c r="B199" s="2">
        <v>4062289.56</v>
      </c>
      <c r="C199" s="2">
        <v>6653804.5899999999</v>
      </c>
      <c r="D199" s="2">
        <v>67705.17</v>
      </c>
      <c r="E199" s="2">
        <v>93290.53</v>
      </c>
      <c r="F199" s="2">
        <v>159744.87</v>
      </c>
      <c r="G199" s="2">
        <v>1554.93</v>
      </c>
      <c r="H199" s="2">
        <v>0</v>
      </c>
      <c r="I199" s="2">
        <v>0</v>
      </c>
      <c r="J199" s="100">
        <f t="shared" si="12"/>
        <v>6882809.5599999996</v>
      </c>
      <c r="K199" s="2">
        <v>6495150.2000000002</v>
      </c>
      <c r="L199" s="3">
        <f t="shared" si="13"/>
        <v>387659.3599999994</v>
      </c>
      <c r="M199" s="101">
        <f t="shared" si="14"/>
        <v>5.6322836861986261E-2</v>
      </c>
      <c r="O199" s="2">
        <v>315111.31</v>
      </c>
      <c r="P199" s="3">
        <f t="shared" si="15"/>
        <v>-6567698.25</v>
      </c>
    </row>
    <row r="200" spans="1:16" x14ac:dyDescent="0.35">
      <c r="A200">
        <v>70802</v>
      </c>
      <c r="B200" s="2">
        <v>206029.02</v>
      </c>
      <c r="C200" s="2">
        <v>336451.37</v>
      </c>
      <c r="D200" s="2">
        <v>3433.43</v>
      </c>
      <c r="E200" s="2">
        <v>4960.2299999999996</v>
      </c>
      <c r="F200" s="2">
        <v>8493.1299999999992</v>
      </c>
      <c r="G200" s="2">
        <v>82.67</v>
      </c>
      <c r="H200" s="2">
        <v>0</v>
      </c>
      <c r="I200" s="2">
        <v>0</v>
      </c>
      <c r="J200" s="100">
        <f t="shared" si="12"/>
        <v>348460.6</v>
      </c>
      <c r="K200" s="2">
        <v>342488.17000000004</v>
      </c>
      <c r="L200" s="3">
        <f t="shared" si="13"/>
        <v>5972.4299999999348</v>
      </c>
      <c r="M200" s="101">
        <f t="shared" si="14"/>
        <v>1.7139470000338445E-2</v>
      </c>
      <c r="O200" s="2">
        <v>16336.98</v>
      </c>
      <c r="P200" s="3">
        <f t="shared" si="15"/>
        <v>-332123.62</v>
      </c>
    </row>
    <row r="201" spans="1:16" x14ac:dyDescent="0.35">
      <c r="A201">
        <v>70804</v>
      </c>
      <c r="B201" s="2">
        <v>13811.3</v>
      </c>
      <c r="C201" s="2">
        <v>21706.87</v>
      </c>
      <c r="D201" s="2">
        <v>230.21</v>
      </c>
      <c r="E201" s="2">
        <v>1753.62</v>
      </c>
      <c r="F201" s="2">
        <v>3002.59</v>
      </c>
      <c r="G201" s="2">
        <v>29.23</v>
      </c>
      <c r="H201" s="2">
        <v>0</v>
      </c>
      <c r="I201" s="2">
        <v>0</v>
      </c>
      <c r="J201" s="100">
        <f t="shared" si="12"/>
        <v>24968.899999999998</v>
      </c>
      <c r="K201" s="2">
        <v>22536.19</v>
      </c>
      <c r="L201" s="3">
        <f t="shared" si="13"/>
        <v>2432.7099999999991</v>
      </c>
      <c r="M201" s="101">
        <f t="shared" si="14"/>
        <v>9.7429602425417192E-2</v>
      </c>
      <c r="O201" s="2">
        <v>1941.14</v>
      </c>
      <c r="P201" s="3">
        <f t="shared" si="15"/>
        <v>-23027.759999999998</v>
      </c>
    </row>
    <row r="202" spans="1:16" x14ac:dyDescent="0.35">
      <c r="A202">
        <v>70805</v>
      </c>
      <c r="B202" s="2">
        <v>47900.82</v>
      </c>
      <c r="C202" s="2">
        <v>82017.039999999994</v>
      </c>
      <c r="D202" s="2">
        <v>798.31</v>
      </c>
      <c r="E202" s="2">
        <v>8983.58</v>
      </c>
      <c r="F202" s="2">
        <v>15381.98</v>
      </c>
      <c r="G202" s="2">
        <v>149.72999999999999</v>
      </c>
      <c r="H202" s="2">
        <v>0</v>
      </c>
      <c r="I202" s="2">
        <v>0</v>
      </c>
      <c r="J202" s="100">
        <f t="shared" si="12"/>
        <v>98347.059999999983</v>
      </c>
      <c r="K202" s="2">
        <v>94950.99000000002</v>
      </c>
      <c r="L202" s="3">
        <f t="shared" si="13"/>
        <v>3396.0699999999633</v>
      </c>
      <c r="M202" s="101">
        <f t="shared" si="14"/>
        <v>3.4531484723589745E-2</v>
      </c>
      <c r="O202" s="2">
        <v>0</v>
      </c>
      <c r="P202" s="3">
        <f t="shared" si="15"/>
        <v>-98347.059999999983</v>
      </c>
    </row>
    <row r="203" spans="1:16" x14ac:dyDescent="0.35">
      <c r="A203">
        <v>70806</v>
      </c>
      <c r="B203" s="2">
        <v>167643.39000000001</v>
      </c>
      <c r="C203" s="2">
        <v>276131.03999999998</v>
      </c>
      <c r="D203" s="2">
        <v>2794.03</v>
      </c>
      <c r="E203" s="2">
        <v>13131.27</v>
      </c>
      <c r="F203" s="2">
        <v>22483.69</v>
      </c>
      <c r="G203" s="2">
        <v>218.82</v>
      </c>
      <c r="H203" s="2">
        <v>0</v>
      </c>
      <c r="I203" s="2">
        <v>0</v>
      </c>
      <c r="J203" s="100">
        <f t="shared" si="12"/>
        <v>301627.58</v>
      </c>
      <c r="K203" s="2">
        <v>247773.68</v>
      </c>
      <c r="L203" s="3">
        <f t="shared" si="13"/>
        <v>53853.900000000023</v>
      </c>
      <c r="M203" s="101">
        <f t="shared" si="14"/>
        <v>0.17854434929325766</v>
      </c>
      <c r="O203" s="2">
        <v>10912.65</v>
      </c>
      <c r="P203" s="3">
        <f t="shared" si="15"/>
        <v>-290714.93</v>
      </c>
    </row>
    <row r="204" spans="1:16" x14ac:dyDescent="0.35">
      <c r="A204">
        <v>70807</v>
      </c>
      <c r="B204" s="2">
        <v>2730.91</v>
      </c>
      <c r="C204" s="2">
        <v>4386.84</v>
      </c>
      <c r="D204" s="2">
        <v>0</v>
      </c>
      <c r="E204" s="2">
        <v>0</v>
      </c>
      <c r="F204" s="2">
        <v>0</v>
      </c>
      <c r="G204" s="2">
        <v>0</v>
      </c>
      <c r="H204" s="2">
        <v>0</v>
      </c>
      <c r="I204" s="2">
        <v>0</v>
      </c>
      <c r="J204" s="100">
        <f t="shared" si="12"/>
        <v>4386.84</v>
      </c>
      <c r="K204" s="2">
        <v>4850.53</v>
      </c>
      <c r="L204" s="3">
        <f t="shared" si="13"/>
        <v>-463.6899999999996</v>
      </c>
      <c r="M204" s="101">
        <f t="shared" si="14"/>
        <v>-0.10570023068997264</v>
      </c>
      <c r="O204" s="2">
        <v>288.89999999999998</v>
      </c>
      <c r="P204" s="3">
        <f t="shared" si="15"/>
        <v>-4097.9400000000005</v>
      </c>
    </row>
    <row r="205" spans="1:16" x14ac:dyDescent="0.35">
      <c r="A205">
        <v>70808</v>
      </c>
      <c r="B205" s="2">
        <v>105188.02</v>
      </c>
      <c r="C205" s="2">
        <v>180104.83</v>
      </c>
      <c r="D205" s="2">
        <v>1753.11</v>
      </c>
      <c r="E205" s="2">
        <v>831.76</v>
      </c>
      <c r="F205" s="2">
        <v>1424.17</v>
      </c>
      <c r="G205" s="2">
        <v>13.87</v>
      </c>
      <c r="H205" s="2">
        <v>0</v>
      </c>
      <c r="I205" s="2">
        <v>0</v>
      </c>
      <c r="J205" s="100">
        <f t="shared" si="12"/>
        <v>183295.97999999998</v>
      </c>
      <c r="K205" s="2">
        <v>186505.11000000002</v>
      </c>
      <c r="L205" s="3">
        <f t="shared" si="13"/>
        <v>-3209.1300000000338</v>
      </c>
      <c r="M205" s="101">
        <f t="shared" si="14"/>
        <v>-1.7507912612158946E-2</v>
      </c>
      <c r="O205" s="2">
        <v>0</v>
      </c>
      <c r="P205" s="3">
        <f t="shared" si="15"/>
        <v>-183295.97999999998</v>
      </c>
    </row>
    <row r="206" spans="1:16" x14ac:dyDescent="0.35">
      <c r="A206">
        <v>70809</v>
      </c>
      <c r="B206" s="2">
        <v>66318.19</v>
      </c>
      <c r="C206" s="2">
        <v>113551.26</v>
      </c>
      <c r="D206" s="2">
        <v>1105.3</v>
      </c>
      <c r="E206" s="2">
        <v>5311.24</v>
      </c>
      <c r="F206" s="2">
        <v>9093.9699999999993</v>
      </c>
      <c r="G206" s="2">
        <v>88.53</v>
      </c>
      <c r="H206" s="2">
        <v>0</v>
      </c>
      <c r="I206" s="2">
        <v>0</v>
      </c>
      <c r="J206" s="100">
        <f t="shared" si="12"/>
        <v>123839.06</v>
      </c>
      <c r="K206" s="2">
        <v>142804.52000000002</v>
      </c>
      <c r="L206" s="3">
        <f t="shared" si="13"/>
        <v>-18965.460000000021</v>
      </c>
      <c r="M206" s="101">
        <f t="shared" si="14"/>
        <v>-0.15314602678670219</v>
      </c>
      <c r="O206" s="2">
        <v>0</v>
      </c>
      <c r="P206" s="3">
        <f t="shared" si="15"/>
        <v>-123839.06</v>
      </c>
    </row>
    <row r="207" spans="1:16" x14ac:dyDescent="0.35">
      <c r="A207">
        <v>70812</v>
      </c>
      <c r="B207" s="2">
        <v>256379.51</v>
      </c>
      <c r="C207" s="2">
        <v>438977.36</v>
      </c>
      <c r="D207" s="2">
        <v>4273.0200000000004</v>
      </c>
      <c r="E207" s="2">
        <v>20997.7</v>
      </c>
      <c r="F207" s="2">
        <v>35955.15</v>
      </c>
      <c r="G207" s="2">
        <v>349.96</v>
      </c>
      <c r="H207" s="2">
        <v>0</v>
      </c>
      <c r="I207" s="2">
        <v>0</v>
      </c>
      <c r="J207" s="100">
        <f t="shared" si="12"/>
        <v>479555.49000000005</v>
      </c>
      <c r="K207" s="2">
        <v>412734.8</v>
      </c>
      <c r="L207" s="3">
        <f t="shared" si="13"/>
        <v>66820.690000000061</v>
      </c>
      <c r="M207" s="101">
        <f t="shared" si="14"/>
        <v>0.13933880727754791</v>
      </c>
      <c r="O207" s="2">
        <v>0</v>
      </c>
      <c r="P207" s="3">
        <f t="shared" si="15"/>
        <v>-479555.49000000005</v>
      </c>
    </row>
    <row r="208" spans="1:16" x14ac:dyDescent="0.35">
      <c r="A208">
        <v>70901</v>
      </c>
      <c r="B208" s="2">
        <v>393944.19</v>
      </c>
      <c r="C208" s="2">
        <v>632355.39</v>
      </c>
      <c r="D208" s="2">
        <v>6565.78</v>
      </c>
      <c r="E208" s="2">
        <v>30128.3</v>
      </c>
      <c r="F208" s="2">
        <v>51585.33</v>
      </c>
      <c r="G208" s="2">
        <v>502.18</v>
      </c>
      <c r="H208" s="2">
        <v>0</v>
      </c>
      <c r="I208" s="2">
        <v>0</v>
      </c>
      <c r="J208" s="100">
        <f t="shared" si="12"/>
        <v>691008.68</v>
      </c>
      <c r="K208" s="2">
        <v>676722.77</v>
      </c>
      <c r="L208" s="3">
        <f t="shared" si="13"/>
        <v>14285.910000000033</v>
      </c>
      <c r="M208" s="101">
        <f t="shared" si="14"/>
        <v>2.067399500683556E-2</v>
      </c>
      <c r="O208" s="2">
        <v>42165.55</v>
      </c>
      <c r="P208" s="3">
        <f t="shared" si="15"/>
        <v>-648843.13</v>
      </c>
    </row>
    <row r="209" spans="1:16" x14ac:dyDescent="0.35">
      <c r="A209">
        <v>70902</v>
      </c>
      <c r="B209" s="2">
        <v>15097.64</v>
      </c>
      <c r="C209" s="2">
        <v>19560.48</v>
      </c>
      <c r="D209" s="2">
        <v>0</v>
      </c>
      <c r="E209" s="2">
        <v>2479.81</v>
      </c>
      <c r="F209" s="2">
        <v>4246.57</v>
      </c>
      <c r="G209" s="2">
        <v>0</v>
      </c>
      <c r="H209" s="2">
        <v>0</v>
      </c>
      <c r="I209" s="2">
        <v>0</v>
      </c>
      <c r="J209" s="100">
        <f t="shared" si="12"/>
        <v>23807.05</v>
      </c>
      <c r="K209" s="2">
        <v>44558.48</v>
      </c>
      <c r="L209" s="3">
        <f t="shared" si="13"/>
        <v>-20751.430000000004</v>
      </c>
      <c r="M209" s="101">
        <f t="shared" si="14"/>
        <v>-0.87165062449988573</v>
      </c>
      <c r="O209" s="2">
        <v>6292.09</v>
      </c>
      <c r="P209" s="3">
        <f t="shared" si="15"/>
        <v>-17514.96</v>
      </c>
    </row>
    <row r="210" spans="1:16" x14ac:dyDescent="0.35">
      <c r="A210">
        <v>70903</v>
      </c>
      <c r="B210" s="2">
        <v>5704.75</v>
      </c>
      <c r="C210" s="2">
        <v>9223.91</v>
      </c>
      <c r="D210" s="2">
        <v>95.08</v>
      </c>
      <c r="E210" s="2">
        <v>216</v>
      </c>
      <c r="F210" s="2">
        <v>369.84</v>
      </c>
      <c r="G210" s="2">
        <v>3.6</v>
      </c>
      <c r="H210" s="2">
        <v>0</v>
      </c>
      <c r="I210" s="2">
        <v>0</v>
      </c>
      <c r="J210" s="100">
        <f t="shared" si="12"/>
        <v>9692.43</v>
      </c>
      <c r="K210" s="2">
        <v>10600.07</v>
      </c>
      <c r="L210" s="3">
        <f t="shared" si="13"/>
        <v>-907.63999999999942</v>
      </c>
      <c r="M210" s="101">
        <f t="shared" si="14"/>
        <v>-9.3644215124586858E-2</v>
      </c>
      <c r="O210" s="2">
        <v>543.63</v>
      </c>
      <c r="P210" s="3">
        <f t="shared" si="15"/>
        <v>-9148.8000000000011</v>
      </c>
    </row>
    <row r="211" spans="1:16" x14ac:dyDescent="0.35">
      <c r="A211">
        <v>70905</v>
      </c>
      <c r="B211" s="2">
        <v>295809.37</v>
      </c>
      <c r="C211" s="2">
        <v>479643.36</v>
      </c>
      <c r="D211" s="2">
        <v>4930.16</v>
      </c>
      <c r="E211" s="2">
        <v>4525.29</v>
      </c>
      <c r="F211" s="2">
        <v>7748.34</v>
      </c>
      <c r="G211" s="2">
        <v>75.400000000000006</v>
      </c>
      <c r="H211" s="2">
        <v>0</v>
      </c>
      <c r="I211" s="2">
        <v>0</v>
      </c>
      <c r="J211" s="100">
        <f t="shared" si="12"/>
        <v>492397.26</v>
      </c>
      <c r="K211" s="2">
        <v>528676.62</v>
      </c>
      <c r="L211" s="3">
        <f t="shared" si="13"/>
        <v>-36279.359999999986</v>
      </c>
      <c r="M211" s="101">
        <f t="shared" si="14"/>
        <v>-7.367904524895201E-2</v>
      </c>
      <c r="O211" s="2">
        <v>26848.04</v>
      </c>
      <c r="P211" s="3">
        <f t="shared" si="15"/>
        <v>-465549.22000000003</v>
      </c>
    </row>
    <row r="212" spans="1:16" x14ac:dyDescent="0.35">
      <c r="A212">
        <v>70908</v>
      </c>
      <c r="B212" s="2">
        <v>18183.009999999998</v>
      </c>
      <c r="C212" s="2">
        <v>29873.9</v>
      </c>
      <c r="D212" s="2">
        <v>303.08</v>
      </c>
      <c r="E212" s="2">
        <v>0</v>
      </c>
      <c r="F212" s="2">
        <v>0</v>
      </c>
      <c r="G212" s="2">
        <v>0</v>
      </c>
      <c r="H212" s="2">
        <v>0</v>
      </c>
      <c r="I212" s="2">
        <v>0</v>
      </c>
      <c r="J212" s="100">
        <f t="shared" si="12"/>
        <v>30176.980000000003</v>
      </c>
      <c r="K212" s="2">
        <v>29801.25</v>
      </c>
      <c r="L212" s="3">
        <f t="shared" si="13"/>
        <v>375.7300000000032</v>
      </c>
      <c r="M212" s="101">
        <f t="shared" si="14"/>
        <v>1.2450881433463625E-2</v>
      </c>
      <c r="O212" s="2">
        <v>1259.42</v>
      </c>
      <c r="P212" s="3">
        <f t="shared" si="15"/>
        <v>-28917.560000000005</v>
      </c>
    </row>
    <row r="213" spans="1:16" x14ac:dyDescent="0.35">
      <c r="A213">
        <v>71001</v>
      </c>
      <c r="B213" s="2">
        <v>8311877.3600000003</v>
      </c>
      <c r="C213" s="2">
        <v>13443075.77</v>
      </c>
      <c r="D213" s="2">
        <v>138533.20000000001</v>
      </c>
      <c r="E213" s="2">
        <v>259810.95</v>
      </c>
      <c r="F213" s="2">
        <v>445014.57</v>
      </c>
      <c r="G213" s="2">
        <v>4330.21</v>
      </c>
      <c r="H213" s="2">
        <v>0</v>
      </c>
      <c r="I213" s="2">
        <v>0</v>
      </c>
      <c r="J213" s="100">
        <f t="shared" si="12"/>
        <v>14030953.75</v>
      </c>
      <c r="K213" s="2">
        <v>13513598.560000001</v>
      </c>
      <c r="L213" s="3">
        <f t="shared" si="13"/>
        <v>517355.18999999948</v>
      </c>
      <c r="M213" s="101">
        <f t="shared" si="14"/>
        <v>3.6872417885348632E-2</v>
      </c>
      <c r="O213" s="2">
        <v>788895.58</v>
      </c>
      <c r="P213" s="3">
        <f t="shared" si="15"/>
        <v>-13242058.17</v>
      </c>
    </row>
    <row r="214" spans="1:16" x14ac:dyDescent="0.35">
      <c r="A214">
        <v>71003</v>
      </c>
      <c r="B214" s="2">
        <v>2122044.0499999998</v>
      </c>
      <c r="C214" s="2">
        <v>3633406.67</v>
      </c>
      <c r="D214" s="2">
        <v>35367.35</v>
      </c>
      <c r="E214" s="2">
        <v>326063.71000000002</v>
      </c>
      <c r="F214" s="2">
        <v>558294.29</v>
      </c>
      <c r="G214" s="2">
        <v>5434.43</v>
      </c>
      <c r="H214" s="2">
        <v>0</v>
      </c>
      <c r="I214" s="2">
        <v>0</v>
      </c>
      <c r="J214" s="100">
        <f t="shared" si="12"/>
        <v>4232502.7399999993</v>
      </c>
      <c r="K214" s="2">
        <v>4207562.9800000004</v>
      </c>
      <c r="L214" s="3">
        <f t="shared" si="13"/>
        <v>24939.759999998845</v>
      </c>
      <c r="M214" s="101">
        <f t="shared" si="14"/>
        <v>5.8924380046588816E-3</v>
      </c>
      <c r="O214" s="2">
        <v>0</v>
      </c>
      <c r="P214" s="3">
        <f t="shared" si="15"/>
        <v>-4232502.7399999993</v>
      </c>
    </row>
    <row r="215" spans="1:16" x14ac:dyDescent="0.35">
      <c r="A215">
        <v>71004</v>
      </c>
      <c r="B215" s="2">
        <v>1021443.01</v>
      </c>
      <c r="C215" s="2">
        <v>1675313.83</v>
      </c>
      <c r="D215" s="2">
        <v>17023.98</v>
      </c>
      <c r="E215" s="2">
        <v>25575.01</v>
      </c>
      <c r="F215" s="2">
        <v>43789.9</v>
      </c>
      <c r="G215" s="2">
        <v>426.27</v>
      </c>
      <c r="H215" s="2">
        <v>0</v>
      </c>
      <c r="I215" s="2">
        <v>0</v>
      </c>
      <c r="J215" s="100">
        <f t="shared" si="12"/>
        <v>1736553.98</v>
      </c>
      <c r="K215" s="2">
        <v>1614121.2100000002</v>
      </c>
      <c r="L215" s="3">
        <f t="shared" si="13"/>
        <v>122432.76999999979</v>
      </c>
      <c r="M215" s="101">
        <f t="shared" si="14"/>
        <v>7.0503290660737072E-2</v>
      </c>
      <c r="O215" s="2">
        <v>73625.259999999995</v>
      </c>
      <c r="P215" s="3">
        <f t="shared" si="15"/>
        <v>-1662928.72</v>
      </c>
    </row>
    <row r="216" spans="1:16" x14ac:dyDescent="0.35">
      <c r="A216">
        <v>71006</v>
      </c>
      <c r="B216" s="2">
        <v>3713026.11</v>
      </c>
      <c r="C216" s="2">
        <v>5994232.5499999998</v>
      </c>
      <c r="D216" s="2">
        <v>61883.88</v>
      </c>
      <c r="E216" s="2">
        <v>118349.57</v>
      </c>
      <c r="F216" s="2">
        <v>202640.4</v>
      </c>
      <c r="G216" s="2">
        <v>1972.48</v>
      </c>
      <c r="H216" s="2">
        <v>0</v>
      </c>
      <c r="I216" s="2">
        <v>0</v>
      </c>
      <c r="J216" s="100">
        <f t="shared" si="12"/>
        <v>6260729.3100000005</v>
      </c>
      <c r="K216" s="2">
        <v>6434676.21</v>
      </c>
      <c r="L216" s="3">
        <f t="shared" si="13"/>
        <v>-173946.89999999944</v>
      </c>
      <c r="M216" s="101">
        <f t="shared" si="14"/>
        <v>-2.7783807826056519E-2</v>
      </c>
      <c r="O216" s="2">
        <v>369545.3</v>
      </c>
      <c r="P216" s="3">
        <f t="shared" si="15"/>
        <v>-5891184.0100000007</v>
      </c>
    </row>
    <row r="217" spans="1:16" x14ac:dyDescent="0.35">
      <c r="A217">
        <v>71008</v>
      </c>
      <c r="B217" s="2">
        <v>1447156.27</v>
      </c>
      <c r="C217" s="2">
        <v>2345306.14</v>
      </c>
      <c r="D217" s="2">
        <v>24119.1</v>
      </c>
      <c r="E217" s="2">
        <v>13995.79</v>
      </c>
      <c r="F217" s="2">
        <v>23964.16</v>
      </c>
      <c r="G217" s="2">
        <v>233.27</v>
      </c>
      <c r="H217" s="2">
        <v>0</v>
      </c>
      <c r="I217" s="2">
        <v>0</v>
      </c>
      <c r="J217" s="100">
        <f t="shared" si="12"/>
        <v>2393622.6700000004</v>
      </c>
      <c r="K217" s="2">
        <v>2452030.0099999998</v>
      </c>
      <c r="L217" s="3">
        <f t="shared" si="13"/>
        <v>-58407.339999999385</v>
      </c>
      <c r="M217" s="101">
        <f t="shared" si="14"/>
        <v>-2.4401231126374389E-2</v>
      </c>
      <c r="O217" s="2">
        <v>132544.95000000001</v>
      </c>
      <c r="P217" s="3">
        <f t="shared" si="15"/>
        <v>-2261077.7200000002</v>
      </c>
    </row>
    <row r="218" spans="1:16" x14ac:dyDescent="0.35">
      <c r="A218">
        <v>71011</v>
      </c>
      <c r="B218" s="2">
        <v>844532.48</v>
      </c>
      <c r="C218" s="2">
        <v>1446027.19</v>
      </c>
      <c r="D218" s="2">
        <v>14075.62</v>
      </c>
      <c r="E218" s="2">
        <v>46196.76</v>
      </c>
      <c r="F218" s="2">
        <v>79099.09</v>
      </c>
      <c r="G218" s="2">
        <v>769.95</v>
      </c>
      <c r="H218" s="2">
        <v>0</v>
      </c>
      <c r="I218" s="2">
        <v>0</v>
      </c>
      <c r="J218" s="100">
        <f t="shared" si="12"/>
        <v>1539971.85</v>
      </c>
      <c r="K218" s="2">
        <v>1457150.07</v>
      </c>
      <c r="L218" s="3">
        <f t="shared" si="13"/>
        <v>82821.780000000028</v>
      </c>
      <c r="M218" s="101">
        <f t="shared" si="14"/>
        <v>5.3781359704724488E-2</v>
      </c>
      <c r="O218" s="2">
        <v>0</v>
      </c>
      <c r="P218" s="3">
        <f t="shared" si="15"/>
        <v>-1539971.85</v>
      </c>
    </row>
    <row r="219" spans="1:16" x14ac:dyDescent="0.35">
      <c r="A219">
        <v>71012</v>
      </c>
      <c r="B219" s="2">
        <v>149765.48000000001</v>
      </c>
      <c r="C219" s="2">
        <v>243747.42</v>
      </c>
      <c r="D219" s="2">
        <v>2496.13</v>
      </c>
      <c r="E219" s="2">
        <v>3386.88</v>
      </c>
      <c r="F219" s="2">
        <v>5799.2</v>
      </c>
      <c r="G219" s="2">
        <v>56.44</v>
      </c>
      <c r="H219" s="2">
        <v>0</v>
      </c>
      <c r="I219" s="2">
        <v>0</v>
      </c>
      <c r="J219" s="100">
        <f t="shared" si="12"/>
        <v>252099.19000000003</v>
      </c>
      <c r="K219" s="2">
        <v>189602.41</v>
      </c>
      <c r="L219" s="3">
        <f t="shared" si="13"/>
        <v>62496.780000000028</v>
      </c>
      <c r="M219" s="101">
        <f t="shared" si="14"/>
        <v>0.24790551687214871</v>
      </c>
      <c r="O219" s="2">
        <v>11358.63</v>
      </c>
      <c r="P219" s="3">
        <f t="shared" si="15"/>
        <v>-240740.56000000003</v>
      </c>
    </row>
    <row r="220" spans="1:16" x14ac:dyDescent="0.35">
      <c r="A220">
        <v>71015</v>
      </c>
      <c r="B220" s="2">
        <v>372184.8</v>
      </c>
      <c r="C220" s="2">
        <v>637263.62</v>
      </c>
      <c r="D220" s="2">
        <v>6203.2</v>
      </c>
      <c r="E220" s="2">
        <v>33.06</v>
      </c>
      <c r="F220" s="2">
        <v>56.62</v>
      </c>
      <c r="G220" s="2">
        <v>0.55000000000000004</v>
      </c>
      <c r="H220" s="2">
        <v>0</v>
      </c>
      <c r="I220" s="2">
        <v>0</v>
      </c>
      <c r="J220" s="100">
        <f t="shared" si="12"/>
        <v>643523.99</v>
      </c>
      <c r="K220" s="2">
        <v>623241.12</v>
      </c>
      <c r="L220" s="3">
        <f t="shared" si="13"/>
        <v>20282.869999999995</v>
      </c>
      <c r="M220" s="101">
        <f t="shared" si="14"/>
        <v>3.1518436476626138E-2</v>
      </c>
      <c r="O220" s="2">
        <v>0</v>
      </c>
      <c r="P220" s="3">
        <f t="shared" si="15"/>
        <v>-643523.99</v>
      </c>
    </row>
    <row r="221" spans="1:16" x14ac:dyDescent="0.35">
      <c r="A221">
        <v>71016</v>
      </c>
      <c r="B221" s="2">
        <v>436349.8</v>
      </c>
      <c r="C221" s="2">
        <v>747127.69</v>
      </c>
      <c r="D221" s="2">
        <v>7272.62</v>
      </c>
      <c r="E221" s="2">
        <v>31540.37</v>
      </c>
      <c r="F221" s="2">
        <v>54004.26</v>
      </c>
      <c r="G221" s="2">
        <v>525.67999999999995</v>
      </c>
      <c r="H221" s="2">
        <v>0</v>
      </c>
      <c r="I221" s="2">
        <v>0</v>
      </c>
      <c r="J221" s="100">
        <f t="shared" si="12"/>
        <v>808930.25</v>
      </c>
      <c r="K221" s="2">
        <v>817517.63</v>
      </c>
      <c r="L221" s="3">
        <f t="shared" si="13"/>
        <v>-8587.3800000000047</v>
      </c>
      <c r="M221" s="101">
        <f t="shared" si="14"/>
        <v>-1.0615723667151779E-2</v>
      </c>
      <c r="O221" s="2">
        <v>0</v>
      </c>
      <c r="P221" s="3">
        <f t="shared" si="15"/>
        <v>-808930.25</v>
      </c>
    </row>
    <row r="222" spans="1:16" x14ac:dyDescent="0.35">
      <c r="A222">
        <v>71017</v>
      </c>
      <c r="B222" s="2">
        <v>1014280.27</v>
      </c>
      <c r="C222" s="2">
        <v>1736672.49</v>
      </c>
      <c r="D222" s="2">
        <v>16904.64</v>
      </c>
      <c r="E222" s="2">
        <v>14075.35</v>
      </c>
      <c r="F222" s="2">
        <v>24100.2</v>
      </c>
      <c r="G222" s="2">
        <v>234.6</v>
      </c>
      <c r="H222" s="2">
        <v>0</v>
      </c>
      <c r="I222" s="2">
        <v>0</v>
      </c>
      <c r="J222" s="100">
        <f t="shared" si="12"/>
        <v>1777911.93</v>
      </c>
      <c r="K222" s="2">
        <v>1730875.78</v>
      </c>
      <c r="L222" s="3">
        <f t="shared" si="13"/>
        <v>47036.149999999907</v>
      </c>
      <c r="M222" s="101">
        <f t="shared" si="14"/>
        <v>2.6455838000929498E-2</v>
      </c>
      <c r="O222" s="2">
        <v>0</v>
      </c>
      <c r="P222" s="3">
        <f t="shared" si="15"/>
        <v>-1777911.93</v>
      </c>
    </row>
    <row r="223" spans="1:16" x14ac:dyDescent="0.35">
      <c r="A223">
        <v>71018</v>
      </c>
      <c r="B223" s="2">
        <v>1902697.24</v>
      </c>
      <c r="C223" s="2">
        <v>3023454.86</v>
      </c>
      <c r="D223" s="2">
        <v>31711.54</v>
      </c>
      <c r="E223" s="2">
        <v>61089.46</v>
      </c>
      <c r="F223" s="2">
        <v>104598.14</v>
      </c>
      <c r="G223" s="2">
        <v>1018.12</v>
      </c>
      <c r="H223" s="2">
        <v>0</v>
      </c>
      <c r="I223" s="2">
        <v>0</v>
      </c>
      <c r="J223" s="100">
        <f t="shared" si="12"/>
        <v>3160782.66</v>
      </c>
      <c r="K223" s="2">
        <v>3562618.8899999997</v>
      </c>
      <c r="L223" s="3">
        <f t="shared" si="13"/>
        <v>-401836.22999999952</v>
      </c>
      <c r="M223" s="101">
        <f t="shared" si="14"/>
        <v>-0.12713187625497777</v>
      </c>
      <c r="O223" s="2">
        <v>234379.68</v>
      </c>
      <c r="P223" s="3">
        <f t="shared" si="15"/>
        <v>-2926402.98</v>
      </c>
    </row>
    <row r="224" spans="1:16" x14ac:dyDescent="0.35">
      <c r="A224">
        <v>71019</v>
      </c>
      <c r="B224" s="2">
        <v>784099.95</v>
      </c>
      <c r="C224" s="2">
        <v>1342553.22</v>
      </c>
      <c r="D224" s="2">
        <v>13068.32</v>
      </c>
      <c r="E224" s="2">
        <v>16513.52</v>
      </c>
      <c r="F224" s="2">
        <v>28275.01</v>
      </c>
      <c r="G224" s="2">
        <v>275.24</v>
      </c>
      <c r="H224" s="2">
        <v>0</v>
      </c>
      <c r="I224" s="2">
        <v>0</v>
      </c>
      <c r="J224" s="100">
        <f t="shared" si="12"/>
        <v>1384171.79</v>
      </c>
      <c r="K224" s="2">
        <v>1412692.7100000002</v>
      </c>
      <c r="L224" s="3">
        <f t="shared" si="13"/>
        <v>-28520.920000000158</v>
      </c>
      <c r="M224" s="101">
        <f t="shared" si="14"/>
        <v>-2.060504354015202E-2</v>
      </c>
      <c r="O224" s="2">
        <v>0</v>
      </c>
      <c r="P224" s="3">
        <f t="shared" si="15"/>
        <v>-1384171.79</v>
      </c>
    </row>
    <row r="225" spans="1:16" x14ac:dyDescent="0.35">
      <c r="A225">
        <v>71020</v>
      </c>
      <c r="B225" s="2">
        <v>541831.97</v>
      </c>
      <c r="C225" s="2">
        <v>927736.93</v>
      </c>
      <c r="D225" s="2">
        <v>9030.58</v>
      </c>
      <c r="E225" s="2">
        <v>20173.560000000001</v>
      </c>
      <c r="F225" s="2">
        <v>34541.58</v>
      </c>
      <c r="G225" s="2">
        <v>336.22</v>
      </c>
      <c r="H225" s="2">
        <v>0</v>
      </c>
      <c r="I225" s="2">
        <v>0</v>
      </c>
      <c r="J225" s="100">
        <f t="shared" si="12"/>
        <v>971645.30999999994</v>
      </c>
      <c r="K225" s="2">
        <v>934925.12</v>
      </c>
      <c r="L225" s="3">
        <f t="shared" si="13"/>
        <v>36720.189999999944</v>
      </c>
      <c r="M225" s="101">
        <f t="shared" si="14"/>
        <v>3.7791763745558496E-2</v>
      </c>
      <c r="O225" s="2">
        <v>0</v>
      </c>
      <c r="P225" s="3">
        <f t="shared" si="15"/>
        <v>-971645.30999999994</v>
      </c>
    </row>
    <row r="226" spans="1:16" x14ac:dyDescent="0.35">
      <c r="A226">
        <v>71024</v>
      </c>
      <c r="B226" s="2">
        <v>94347.98</v>
      </c>
      <c r="C226" s="2">
        <v>161545.41</v>
      </c>
      <c r="D226" s="2">
        <v>1572.48</v>
      </c>
      <c r="E226" s="2">
        <v>0</v>
      </c>
      <c r="F226" s="2">
        <v>0</v>
      </c>
      <c r="G226" s="2">
        <v>0</v>
      </c>
      <c r="H226" s="2">
        <v>0</v>
      </c>
      <c r="I226" s="2">
        <v>0</v>
      </c>
      <c r="J226" s="100">
        <f t="shared" si="12"/>
        <v>163117.89000000001</v>
      </c>
      <c r="K226" s="2">
        <v>149314.96000000002</v>
      </c>
      <c r="L226" s="3">
        <f t="shared" si="13"/>
        <v>13802.929999999993</v>
      </c>
      <c r="M226" s="101">
        <f t="shared" si="14"/>
        <v>8.4619351071792262E-2</v>
      </c>
      <c r="O226" s="2">
        <v>0</v>
      </c>
      <c r="P226" s="3">
        <f t="shared" si="15"/>
        <v>-163117.89000000001</v>
      </c>
    </row>
    <row r="227" spans="1:16" x14ac:dyDescent="0.35">
      <c r="A227">
        <v>71025</v>
      </c>
      <c r="B227" s="2">
        <v>187833.84</v>
      </c>
      <c r="C227" s="2">
        <v>302791.07</v>
      </c>
      <c r="D227" s="2">
        <v>3130.56</v>
      </c>
      <c r="E227" s="2">
        <v>0</v>
      </c>
      <c r="F227" s="2">
        <v>0</v>
      </c>
      <c r="G227" s="2">
        <v>0</v>
      </c>
      <c r="H227" s="2">
        <v>0</v>
      </c>
      <c r="I227" s="2">
        <v>0</v>
      </c>
      <c r="J227" s="100">
        <f t="shared" si="12"/>
        <v>305921.63</v>
      </c>
      <c r="K227" s="2">
        <v>303570.74</v>
      </c>
      <c r="L227" s="3">
        <f t="shared" si="13"/>
        <v>2350.890000000014</v>
      </c>
      <c r="M227" s="101">
        <f t="shared" si="14"/>
        <v>7.6846151741542888E-3</v>
      </c>
      <c r="O227" s="2">
        <v>18821.849999999999</v>
      </c>
      <c r="P227" s="3">
        <f t="shared" si="15"/>
        <v>-287099.78000000003</v>
      </c>
    </row>
    <row r="228" spans="1:16" x14ac:dyDescent="0.35">
      <c r="A228">
        <v>71026</v>
      </c>
      <c r="B228" s="2">
        <v>164105.93</v>
      </c>
      <c r="C228" s="2">
        <v>280985.96999999997</v>
      </c>
      <c r="D228" s="2">
        <v>2735.23</v>
      </c>
      <c r="E228" s="2">
        <v>0</v>
      </c>
      <c r="F228" s="2">
        <v>0</v>
      </c>
      <c r="G228" s="2">
        <v>0</v>
      </c>
      <c r="H228" s="2">
        <v>0</v>
      </c>
      <c r="I228" s="2">
        <v>0</v>
      </c>
      <c r="J228" s="100">
        <f t="shared" si="12"/>
        <v>283721.19999999995</v>
      </c>
      <c r="K228" s="2">
        <v>235077.46</v>
      </c>
      <c r="L228" s="3">
        <f t="shared" si="13"/>
        <v>48643.739999999962</v>
      </c>
      <c r="M228" s="101">
        <f t="shared" si="14"/>
        <v>0.17144908452382115</v>
      </c>
      <c r="O228" s="2">
        <v>0</v>
      </c>
      <c r="P228" s="3">
        <f t="shared" si="15"/>
        <v>-283721.19999999995</v>
      </c>
    </row>
    <row r="229" spans="1:16" x14ac:dyDescent="0.35">
      <c r="A229">
        <v>71027</v>
      </c>
      <c r="B229" s="2">
        <v>18477.95</v>
      </c>
      <c r="C229" s="2">
        <v>30444</v>
      </c>
      <c r="D229" s="2">
        <v>0</v>
      </c>
      <c r="E229" s="2">
        <v>0</v>
      </c>
      <c r="F229" s="2">
        <v>0</v>
      </c>
      <c r="G229" s="2">
        <v>0</v>
      </c>
      <c r="H229" s="2">
        <v>0</v>
      </c>
      <c r="I229" s="2">
        <v>0</v>
      </c>
      <c r="J229" s="100">
        <f t="shared" si="12"/>
        <v>30444</v>
      </c>
      <c r="K229" s="2">
        <v>18814.93</v>
      </c>
      <c r="L229" s="3">
        <f t="shared" si="13"/>
        <v>11629.07</v>
      </c>
      <c r="M229" s="101">
        <f t="shared" si="14"/>
        <v>0.38198232820917094</v>
      </c>
      <c r="O229" s="2">
        <v>1194.05</v>
      </c>
      <c r="P229" s="3">
        <f t="shared" si="15"/>
        <v>-29249.95</v>
      </c>
    </row>
    <row r="230" spans="1:16" x14ac:dyDescent="0.35">
      <c r="A230">
        <v>71028</v>
      </c>
      <c r="B230" s="2">
        <v>9571.7800000000007</v>
      </c>
      <c r="C230" s="2">
        <v>15776.8</v>
      </c>
      <c r="D230" s="2">
        <v>159.53</v>
      </c>
      <c r="E230" s="2">
        <v>0</v>
      </c>
      <c r="F230" s="2">
        <v>0</v>
      </c>
      <c r="G230" s="2">
        <v>0</v>
      </c>
      <c r="H230" s="2">
        <v>0</v>
      </c>
      <c r="I230" s="2">
        <v>0</v>
      </c>
      <c r="J230" s="100">
        <f t="shared" si="12"/>
        <v>15936.33</v>
      </c>
      <c r="K230" s="2">
        <v>11781.210000000001</v>
      </c>
      <c r="L230" s="3">
        <f t="shared" si="13"/>
        <v>4155.119999999999</v>
      </c>
      <c r="M230" s="101">
        <f t="shared" si="14"/>
        <v>0.26073255260150857</v>
      </c>
      <c r="O230" s="2">
        <v>612.29999999999995</v>
      </c>
      <c r="P230" s="3">
        <f t="shared" si="15"/>
        <v>-15324.03</v>
      </c>
    </row>
    <row r="231" spans="1:16" x14ac:dyDescent="0.35">
      <c r="A231">
        <v>71030</v>
      </c>
      <c r="B231" s="2">
        <v>8943.39</v>
      </c>
      <c r="C231" s="2">
        <v>14631.65</v>
      </c>
      <c r="D231" s="2">
        <v>149.08000000000001</v>
      </c>
      <c r="E231" s="2">
        <v>0</v>
      </c>
      <c r="F231" s="2">
        <v>0</v>
      </c>
      <c r="G231" s="2">
        <v>0</v>
      </c>
      <c r="H231" s="2">
        <v>0</v>
      </c>
      <c r="I231" s="2">
        <v>0</v>
      </c>
      <c r="J231" s="100">
        <f t="shared" si="12"/>
        <v>14780.73</v>
      </c>
      <c r="K231" s="2">
        <v>13405.91</v>
      </c>
      <c r="L231" s="3">
        <f t="shared" si="13"/>
        <v>1374.8199999999997</v>
      </c>
      <c r="M231" s="101">
        <f t="shared" si="14"/>
        <v>9.3014350441419313E-2</v>
      </c>
      <c r="O231" s="2">
        <v>681.5</v>
      </c>
      <c r="P231" s="3">
        <f t="shared" si="15"/>
        <v>-14099.23</v>
      </c>
    </row>
    <row r="232" spans="1:16" x14ac:dyDescent="0.35">
      <c r="A232">
        <v>71031</v>
      </c>
      <c r="B232" s="2">
        <v>81325.149999999994</v>
      </c>
      <c r="C232" s="2">
        <v>139246.15</v>
      </c>
      <c r="D232" s="2">
        <v>1355.41</v>
      </c>
      <c r="E232" s="2">
        <v>538.65</v>
      </c>
      <c r="F232" s="2">
        <v>922.29</v>
      </c>
      <c r="G232" s="2">
        <v>8.98</v>
      </c>
      <c r="H232" s="2">
        <v>0</v>
      </c>
      <c r="I232" s="2">
        <v>0</v>
      </c>
      <c r="J232" s="100">
        <f t="shared" si="12"/>
        <v>141532.83000000002</v>
      </c>
      <c r="K232" s="2">
        <v>127846.05999999998</v>
      </c>
      <c r="L232" s="3">
        <f t="shared" si="13"/>
        <v>13686.770000000033</v>
      </c>
      <c r="M232" s="101">
        <f t="shared" si="14"/>
        <v>9.6703853091894165E-2</v>
      </c>
      <c r="O232" s="2">
        <v>0</v>
      </c>
      <c r="P232" s="3">
        <f t="shared" si="15"/>
        <v>-141532.83000000002</v>
      </c>
    </row>
    <row r="233" spans="1:16" x14ac:dyDescent="0.35">
      <c r="A233">
        <v>71032</v>
      </c>
      <c r="B233" s="2">
        <v>65368.06</v>
      </c>
      <c r="C233" s="2">
        <v>111924.31</v>
      </c>
      <c r="D233" s="2">
        <v>1089.44</v>
      </c>
      <c r="E233" s="2">
        <v>0</v>
      </c>
      <c r="F233" s="2">
        <v>0</v>
      </c>
      <c r="G233" s="2">
        <v>0</v>
      </c>
      <c r="H233" s="2">
        <v>0</v>
      </c>
      <c r="I233" s="2">
        <v>0</v>
      </c>
      <c r="J233" s="100">
        <f t="shared" si="12"/>
        <v>113013.75</v>
      </c>
      <c r="K233" s="2">
        <v>143692.24</v>
      </c>
      <c r="L233" s="3">
        <f t="shared" si="13"/>
        <v>-30678.489999999991</v>
      </c>
      <c r="M233" s="101">
        <f t="shared" si="14"/>
        <v>-0.27145803054937995</v>
      </c>
      <c r="O233" s="2">
        <v>0</v>
      </c>
      <c r="P233" s="3">
        <f t="shared" si="15"/>
        <v>-113013.75</v>
      </c>
    </row>
    <row r="234" spans="1:16" x14ac:dyDescent="0.35">
      <c r="A234">
        <v>71034</v>
      </c>
      <c r="B234" s="2">
        <v>29917.23</v>
      </c>
      <c r="C234" s="2">
        <v>47321.279999999999</v>
      </c>
      <c r="D234" s="2">
        <v>498.53</v>
      </c>
      <c r="E234" s="2">
        <v>3582</v>
      </c>
      <c r="F234" s="2">
        <v>6133.16</v>
      </c>
      <c r="G234" s="2">
        <v>59.72</v>
      </c>
      <c r="H234" s="2">
        <v>0</v>
      </c>
      <c r="I234" s="2">
        <v>0</v>
      </c>
      <c r="J234" s="100">
        <f t="shared" si="12"/>
        <v>54012.69</v>
      </c>
      <c r="K234" s="2">
        <v>56399.64</v>
      </c>
      <c r="L234" s="3">
        <f t="shared" si="13"/>
        <v>-2386.9499999999971</v>
      </c>
      <c r="M234" s="101">
        <f t="shared" si="14"/>
        <v>-4.4192392565524825E-2</v>
      </c>
      <c r="O234" s="2">
        <v>3888.69</v>
      </c>
      <c r="P234" s="3">
        <f t="shared" si="15"/>
        <v>-50124</v>
      </c>
    </row>
    <row r="235" spans="1:16" x14ac:dyDescent="0.35">
      <c r="A235">
        <v>71035</v>
      </c>
      <c r="B235" s="2">
        <v>7929.94</v>
      </c>
      <c r="C235" s="2">
        <v>13578.01</v>
      </c>
      <c r="D235" s="2">
        <v>132.16999999999999</v>
      </c>
      <c r="E235" s="2">
        <v>0</v>
      </c>
      <c r="F235" s="2">
        <v>0</v>
      </c>
      <c r="G235" s="2">
        <v>0</v>
      </c>
      <c r="H235" s="2">
        <v>0</v>
      </c>
      <c r="I235" s="2">
        <v>0</v>
      </c>
      <c r="J235" s="100">
        <f t="shared" si="12"/>
        <v>13710.18</v>
      </c>
      <c r="K235" s="2">
        <v>13182.17</v>
      </c>
      <c r="L235" s="3">
        <f t="shared" si="13"/>
        <v>528.01000000000022</v>
      </c>
      <c r="M235" s="101">
        <f t="shared" si="14"/>
        <v>3.8512258774137192E-2</v>
      </c>
      <c r="O235" s="2">
        <v>0</v>
      </c>
      <c r="P235" s="3">
        <f t="shared" si="15"/>
        <v>-13710.18</v>
      </c>
    </row>
    <row r="236" spans="1:16" x14ac:dyDescent="0.35">
      <c r="A236">
        <v>71036</v>
      </c>
      <c r="B236" s="2">
        <v>42150.720000000001</v>
      </c>
      <c r="C236" s="2">
        <v>72172.759999999995</v>
      </c>
      <c r="D236" s="2">
        <v>702.52</v>
      </c>
      <c r="E236" s="2">
        <v>0</v>
      </c>
      <c r="F236" s="2">
        <v>0</v>
      </c>
      <c r="G236" s="2">
        <v>0</v>
      </c>
      <c r="H236" s="2">
        <v>0</v>
      </c>
      <c r="I236" s="2">
        <v>0</v>
      </c>
      <c r="J236" s="100">
        <f t="shared" si="12"/>
        <v>72875.28</v>
      </c>
      <c r="K236" s="2">
        <v>69261.680000000008</v>
      </c>
      <c r="L236" s="3">
        <f t="shared" si="13"/>
        <v>3613.5999999999913</v>
      </c>
      <c r="M236" s="101">
        <f t="shared" si="14"/>
        <v>4.9586087353626518E-2</v>
      </c>
      <c r="O236" s="2">
        <v>0</v>
      </c>
      <c r="P236" s="3">
        <f t="shared" si="15"/>
        <v>-72875.28</v>
      </c>
    </row>
    <row r="237" spans="1:16" x14ac:dyDescent="0.35">
      <c r="A237">
        <v>71037</v>
      </c>
      <c r="B237" s="2">
        <v>27609.439999999999</v>
      </c>
      <c r="C237" s="2">
        <v>44983.05</v>
      </c>
      <c r="D237" s="2">
        <v>460.17</v>
      </c>
      <c r="E237" s="2">
        <v>0</v>
      </c>
      <c r="F237" s="2">
        <v>0</v>
      </c>
      <c r="G237" s="2">
        <v>0</v>
      </c>
      <c r="H237" s="2">
        <v>0</v>
      </c>
      <c r="I237" s="2">
        <v>0</v>
      </c>
      <c r="J237" s="100">
        <f t="shared" si="12"/>
        <v>45443.22</v>
      </c>
      <c r="K237" s="2">
        <v>38789.68</v>
      </c>
      <c r="L237" s="3">
        <f t="shared" si="13"/>
        <v>6653.5400000000009</v>
      </c>
      <c r="M237" s="101">
        <f t="shared" si="14"/>
        <v>0.14641436060208762</v>
      </c>
      <c r="O237" s="2">
        <v>2290.8200000000002</v>
      </c>
      <c r="P237" s="3">
        <f t="shared" si="15"/>
        <v>-43152.4</v>
      </c>
    </row>
    <row r="238" spans="1:16" x14ac:dyDescent="0.35">
      <c r="A238">
        <v>71038</v>
      </c>
      <c r="B238" s="2">
        <v>138996.17000000001</v>
      </c>
      <c r="C238" s="2">
        <v>224341.25</v>
      </c>
      <c r="D238" s="2">
        <v>2316.67</v>
      </c>
      <c r="E238" s="2">
        <v>0</v>
      </c>
      <c r="F238" s="2">
        <v>0</v>
      </c>
      <c r="G238" s="2">
        <v>0</v>
      </c>
      <c r="H238" s="2">
        <v>0</v>
      </c>
      <c r="I238" s="2">
        <v>0</v>
      </c>
      <c r="J238" s="100">
        <f t="shared" si="12"/>
        <v>226657.92000000001</v>
      </c>
      <c r="K238" s="2">
        <v>223693.04</v>
      </c>
      <c r="L238" s="3">
        <f t="shared" si="13"/>
        <v>2964.8800000000047</v>
      </c>
      <c r="M238" s="101">
        <f t="shared" si="14"/>
        <v>1.3080857708391591E-2</v>
      </c>
      <c r="O238" s="2">
        <v>12935.5</v>
      </c>
      <c r="P238" s="3">
        <f t="shared" si="15"/>
        <v>-213722.42</v>
      </c>
    </row>
    <row r="239" spans="1:16" x14ac:dyDescent="0.35">
      <c r="A239" s="102">
        <v>71039</v>
      </c>
      <c r="C239" s="2"/>
      <c r="J239" s="100">
        <f t="shared" si="12"/>
        <v>0</v>
      </c>
      <c r="K239" s="2">
        <v>11496.62</v>
      </c>
      <c r="L239" s="3">
        <f t="shared" si="13"/>
        <v>-11496.62</v>
      </c>
      <c r="M239" s="101">
        <f t="shared" si="14"/>
        <v>0</v>
      </c>
      <c r="O239" s="2">
        <v>0</v>
      </c>
      <c r="P239" s="3">
        <f t="shared" si="15"/>
        <v>0</v>
      </c>
    </row>
    <row r="240" spans="1:16" x14ac:dyDescent="0.35">
      <c r="A240">
        <v>71042</v>
      </c>
      <c r="B240" s="2">
        <v>18580.95</v>
      </c>
      <c r="C240" s="2">
        <v>31815.32</v>
      </c>
      <c r="D240" s="2">
        <v>309.67</v>
      </c>
      <c r="E240" s="2">
        <v>0</v>
      </c>
      <c r="F240" s="2">
        <v>0</v>
      </c>
      <c r="G240" s="2">
        <v>0</v>
      </c>
      <c r="H240" s="2">
        <v>0</v>
      </c>
      <c r="I240" s="2">
        <v>0</v>
      </c>
      <c r="J240" s="100">
        <f t="shared" si="12"/>
        <v>32124.989999999998</v>
      </c>
      <c r="K240" s="2">
        <v>13031.369999999999</v>
      </c>
      <c r="L240" s="3">
        <f t="shared" si="13"/>
        <v>19093.62</v>
      </c>
      <c r="M240" s="101">
        <f t="shared" si="14"/>
        <v>0.59435411497404356</v>
      </c>
      <c r="O240" s="2">
        <v>0</v>
      </c>
      <c r="P240" s="3">
        <f t="shared" si="15"/>
        <v>-32124.989999999998</v>
      </c>
    </row>
    <row r="241" spans="1:17" x14ac:dyDescent="0.35">
      <c r="A241">
        <v>71043</v>
      </c>
      <c r="B241" s="2">
        <v>5673</v>
      </c>
      <c r="C241" s="2">
        <v>9235.2199999999993</v>
      </c>
      <c r="D241" s="2">
        <v>0</v>
      </c>
      <c r="E241" s="2">
        <v>0</v>
      </c>
      <c r="F241" s="2">
        <v>0</v>
      </c>
      <c r="G241" s="2">
        <v>0</v>
      </c>
      <c r="H241" s="2">
        <v>0</v>
      </c>
      <c r="I241" s="2">
        <v>0</v>
      </c>
      <c r="J241" s="100">
        <f t="shared" si="12"/>
        <v>9235.2199999999993</v>
      </c>
      <c r="K241" s="2">
        <v>9106.81</v>
      </c>
      <c r="L241" s="3">
        <f t="shared" si="13"/>
        <v>128.40999999999985</v>
      </c>
      <c r="M241" s="101">
        <f t="shared" si="14"/>
        <v>1.390437910520809E-2</v>
      </c>
      <c r="O241" s="2">
        <v>478.23</v>
      </c>
      <c r="P241" s="3">
        <f t="shared" si="15"/>
        <v>-8756.99</v>
      </c>
    </row>
    <row r="242" spans="1:17" x14ac:dyDescent="0.35">
      <c r="A242">
        <v>71044</v>
      </c>
      <c r="B242" s="2">
        <v>370132.47999999998</v>
      </c>
      <c r="C242" s="2">
        <v>633749.73</v>
      </c>
      <c r="D242" s="2">
        <v>0</v>
      </c>
      <c r="E242" s="2">
        <v>40937.82</v>
      </c>
      <c r="F242" s="2">
        <v>70094.649999999994</v>
      </c>
      <c r="G242" s="2">
        <v>0</v>
      </c>
      <c r="H242" s="2">
        <v>0</v>
      </c>
      <c r="I242" s="2">
        <v>0</v>
      </c>
      <c r="J242" s="100">
        <f t="shared" si="12"/>
        <v>703844.38</v>
      </c>
      <c r="K242" s="2">
        <v>722733.71</v>
      </c>
      <c r="L242" s="3">
        <f t="shared" si="13"/>
        <v>-18889.329999999958</v>
      </c>
      <c r="M242" s="101">
        <f t="shared" si="14"/>
        <v>-2.6837367089583009E-2</v>
      </c>
      <c r="O242" s="2">
        <v>0</v>
      </c>
      <c r="P242" s="3">
        <f t="shared" si="15"/>
        <v>-703844.38</v>
      </c>
    </row>
    <row r="243" spans="1:17" x14ac:dyDescent="0.35">
      <c r="A243">
        <v>71045</v>
      </c>
      <c r="B243" s="2">
        <v>222075.51999999999</v>
      </c>
      <c r="C243" s="2">
        <v>380241.15</v>
      </c>
      <c r="D243" s="2">
        <v>3701.28</v>
      </c>
      <c r="E243" s="2">
        <v>2206.09</v>
      </c>
      <c r="F243" s="2">
        <v>3777.28</v>
      </c>
      <c r="G243" s="2">
        <v>36.770000000000003</v>
      </c>
      <c r="H243" s="2">
        <v>0</v>
      </c>
      <c r="I243" s="2">
        <v>0</v>
      </c>
      <c r="J243" s="100">
        <f t="shared" si="12"/>
        <v>387756.4800000001</v>
      </c>
      <c r="K243" s="2">
        <v>282695.87</v>
      </c>
      <c r="L243" s="3">
        <f t="shared" si="13"/>
        <v>105060.6100000001</v>
      </c>
      <c r="M243" s="101">
        <f t="shared" si="14"/>
        <v>0.27094482083187899</v>
      </c>
      <c r="O243" s="2">
        <v>0</v>
      </c>
      <c r="P243" s="3">
        <f t="shared" si="15"/>
        <v>-387756.4800000001</v>
      </c>
    </row>
    <row r="244" spans="1:17" x14ac:dyDescent="0.35">
      <c r="A244">
        <v>71047</v>
      </c>
      <c r="B244" s="2">
        <v>57918.99</v>
      </c>
      <c r="C244" s="2">
        <v>94725.45</v>
      </c>
      <c r="D244" s="2">
        <v>965.3</v>
      </c>
      <c r="E244" s="2">
        <v>103.84</v>
      </c>
      <c r="F244" s="2">
        <v>177.81</v>
      </c>
      <c r="G244" s="2">
        <v>1.73</v>
      </c>
      <c r="H244" s="2">
        <v>0</v>
      </c>
      <c r="I244" s="2">
        <v>0</v>
      </c>
      <c r="J244" s="100">
        <f t="shared" si="12"/>
        <v>95870.29</v>
      </c>
      <c r="K244" s="2">
        <v>91125.81</v>
      </c>
      <c r="L244" s="3">
        <f t="shared" si="13"/>
        <v>4744.4799999999959</v>
      </c>
      <c r="M244" s="101">
        <f t="shared" si="14"/>
        <v>4.9488532891681002E-2</v>
      </c>
      <c r="O244" s="2">
        <v>4445.53</v>
      </c>
      <c r="P244" s="3">
        <f t="shared" si="15"/>
        <v>-91424.76</v>
      </c>
    </row>
    <row r="245" spans="1:17" x14ac:dyDescent="0.35">
      <c r="A245">
        <v>71101</v>
      </c>
      <c r="B245" s="2">
        <v>528986.22</v>
      </c>
      <c r="C245" s="2">
        <v>905745.4</v>
      </c>
      <c r="D245" s="2">
        <v>8816.4699999999993</v>
      </c>
      <c r="E245" s="2">
        <v>27756.45</v>
      </c>
      <c r="F245" s="2">
        <v>47525.87</v>
      </c>
      <c r="G245" s="2">
        <v>462.65</v>
      </c>
      <c r="H245" s="2">
        <v>0</v>
      </c>
      <c r="I245" s="2">
        <v>0</v>
      </c>
      <c r="J245" s="100">
        <f t="shared" si="12"/>
        <v>962550.39</v>
      </c>
      <c r="K245" s="2">
        <v>942975.87000000011</v>
      </c>
      <c r="L245" s="3">
        <f t="shared" si="13"/>
        <v>19574.519999999902</v>
      </c>
      <c r="M245" s="101">
        <f t="shared" si="14"/>
        <v>2.0336098975555869E-2</v>
      </c>
      <c r="O245" s="2">
        <v>0</v>
      </c>
      <c r="P245" s="3">
        <f t="shared" si="15"/>
        <v>-962550.39</v>
      </c>
    </row>
    <row r="246" spans="1:17" x14ac:dyDescent="0.35">
      <c r="A246">
        <v>71103</v>
      </c>
      <c r="B246" s="2">
        <v>542915.68999999994</v>
      </c>
      <c r="C246" s="2">
        <v>883298.06</v>
      </c>
      <c r="D246" s="2">
        <v>9048.58</v>
      </c>
      <c r="E246" s="2">
        <v>23201.67</v>
      </c>
      <c r="F246" s="2">
        <v>39726.81</v>
      </c>
      <c r="G246" s="2">
        <v>386.52</v>
      </c>
      <c r="H246" s="2">
        <v>0</v>
      </c>
      <c r="I246" s="2">
        <v>0</v>
      </c>
      <c r="J246" s="100">
        <f t="shared" si="12"/>
        <v>932459.97000000009</v>
      </c>
      <c r="K246" s="2">
        <v>918951.72</v>
      </c>
      <c r="L246" s="3">
        <f t="shared" si="13"/>
        <v>13508.250000000116</v>
      </c>
      <c r="M246" s="101">
        <f t="shared" si="14"/>
        <v>1.4486680859876607E-2</v>
      </c>
      <c r="O246" s="2">
        <v>46293.78</v>
      </c>
      <c r="P246" s="3">
        <f t="shared" si="15"/>
        <v>-886166.19000000006</v>
      </c>
    </row>
    <row r="247" spans="1:17" x14ac:dyDescent="0.35">
      <c r="A247">
        <v>71105</v>
      </c>
      <c r="B247" s="2">
        <v>191703.34</v>
      </c>
      <c r="C247" s="2">
        <v>306715.78999999998</v>
      </c>
      <c r="D247" s="2">
        <v>3194.97</v>
      </c>
      <c r="E247" s="2">
        <v>9447.82</v>
      </c>
      <c r="F247" s="2">
        <v>16176.81</v>
      </c>
      <c r="G247" s="2">
        <v>157.46</v>
      </c>
      <c r="H247" s="2">
        <v>0</v>
      </c>
      <c r="I247" s="2">
        <v>0</v>
      </c>
      <c r="J247" s="100">
        <f t="shared" si="12"/>
        <v>326245.02999999997</v>
      </c>
      <c r="K247" s="2">
        <v>327299.57999999996</v>
      </c>
      <c r="L247" s="3">
        <f t="shared" si="13"/>
        <v>-1054.5499999999884</v>
      </c>
      <c r="M247" s="101">
        <f t="shared" si="14"/>
        <v>-3.2323864060089694E-3</v>
      </c>
      <c r="O247" s="2">
        <v>21522.25</v>
      </c>
      <c r="P247" s="3">
        <f t="shared" si="15"/>
        <v>-304722.77999999997</v>
      </c>
    </row>
    <row r="248" spans="1:17" x14ac:dyDescent="0.35">
      <c r="A248">
        <v>71106</v>
      </c>
      <c r="B248" s="2">
        <v>36748.370000000003</v>
      </c>
      <c r="C248" s="2">
        <v>59328.47</v>
      </c>
      <c r="D248" s="2">
        <v>612.5</v>
      </c>
      <c r="E248" s="2">
        <v>0</v>
      </c>
      <c r="F248" s="2">
        <v>0</v>
      </c>
      <c r="G248" s="2">
        <v>0</v>
      </c>
      <c r="H248" s="2">
        <v>0</v>
      </c>
      <c r="I248" s="2">
        <v>0</v>
      </c>
      <c r="J248" s="100">
        <f t="shared" si="12"/>
        <v>59940.97</v>
      </c>
      <c r="K248" s="2">
        <v>57230.469999999994</v>
      </c>
      <c r="L248" s="3">
        <f t="shared" si="13"/>
        <v>2710.5000000000073</v>
      </c>
      <c r="M248" s="101">
        <f t="shared" si="14"/>
        <v>4.5219488440043719E-2</v>
      </c>
      <c r="O248" s="2">
        <v>3595.22</v>
      </c>
      <c r="P248" s="3">
        <f t="shared" si="15"/>
        <v>-56345.75</v>
      </c>
    </row>
    <row r="249" spans="1:17" x14ac:dyDescent="0.35">
      <c r="A249">
        <v>71107</v>
      </c>
      <c r="B249" s="2">
        <v>23974.58</v>
      </c>
      <c r="C249" s="2">
        <v>41050.06</v>
      </c>
      <c r="D249" s="2">
        <v>399.57</v>
      </c>
      <c r="E249" s="2">
        <v>0</v>
      </c>
      <c r="F249" s="2">
        <v>0</v>
      </c>
      <c r="G249" s="2">
        <v>0</v>
      </c>
      <c r="H249" s="2">
        <v>0</v>
      </c>
      <c r="I249" s="2">
        <v>0</v>
      </c>
      <c r="J249" s="100">
        <f t="shared" si="12"/>
        <v>41449.629999999997</v>
      </c>
      <c r="K249" s="2">
        <v>42174.74</v>
      </c>
      <c r="L249" s="3">
        <f t="shared" si="13"/>
        <v>-725.11000000000058</v>
      </c>
      <c r="M249" s="101">
        <f t="shared" si="14"/>
        <v>-1.7493762911755802E-2</v>
      </c>
      <c r="O249" s="2">
        <v>0</v>
      </c>
      <c r="P249" s="3">
        <f t="shared" si="15"/>
        <v>-41449.629999999997</v>
      </c>
    </row>
    <row r="250" spans="1:17" x14ac:dyDescent="0.35">
      <c r="A250">
        <v>71108</v>
      </c>
      <c r="B250" s="2">
        <v>39931.51</v>
      </c>
      <c r="C250" s="2">
        <v>64180.26</v>
      </c>
      <c r="D250" s="2">
        <v>665.54</v>
      </c>
      <c r="E250" s="2">
        <v>0</v>
      </c>
      <c r="F250" s="2">
        <v>0</v>
      </c>
      <c r="G250" s="2">
        <v>0</v>
      </c>
      <c r="H250" s="2">
        <v>0</v>
      </c>
      <c r="I250" s="2">
        <v>0</v>
      </c>
      <c r="J250" s="100">
        <f t="shared" si="12"/>
        <v>64845.8</v>
      </c>
      <c r="K250" s="2">
        <v>61148.09</v>
      </c>
      <c r="L250" s="3">
        <f t="shared" si="13"/>
        <v>3697.7100000000064</v>
      </c>
      <c r="M250" s="101">
        <f t="shared" si="14"/>
        <v>5.702312254610177E-2</v>
      </c>
      <c r="O250" s="2">
        <v>4190.8599999999997</v>
      </c>
      <c r="P250" s="3">
        <f t="shared" si="15"/>
        <v>-60654.94</v>
      </c>
      <c r="Q250" s="110"/>
    </row>
    <row r="251" spans="1:17" x14ac:dyDescent="0.35">
      <c r="A251">
        <v>71109</v>
      </c>
      <c r="B251" s="2">
        <v>55720.04</v>
      </c>
      <c r="C251" s="2">
        <v>89592.91</v>
      </c>
      <c r="D251" s="2">
        <v>928.68</v>
      </c>
      <c r="E251" s="2">
        <v>3898.78</v>
      </c>
      <c r="F251" s="2">
        <v>6675.4</v>
      </c>
      <c r="G251" s="2">
        <v>64.98</v>
      </c>
      <c r="H251" s="2">
        <v>0</v>
      </c>
      <c r="I251" s="2">
        <v>0</v>
      </c>
      <c r="J251" s="100">
        <f t="shared" si="12"/>
        <v>97261.969999999987</v>
      </c>
      <c r="K251" s="2">
        <v>92725.75</v>
      </c>
      <c r="L251" s="3">
        <f t="shared" si="13"/>
        <v>4536.2199999999866</v>
      </c>
      <c r="M251" s="101">
        <f t="shared" si="14"/>
        <v>4.6639195155105201E-2</v>
      </c>
      <c r="O251" s="2">
        <v>5810.1</v>
      </c>
      <c r="P251" s="3">
        <f t="shared" si="15"/>
        <v>-91451.869999999981</v>
      </c>
    </row>
    <row r="252" spans="1:17" x14ac:dyDescent="0.35">
      <c r="A252">
        <v>71112</v>
      </c>
      <c r="B252" s="2">
        <v>211997.21</v>
      </c>
      <c r="C252" s="2">
        <v>343834.65</v>
      </c>
      <c r="D252" s="2">
        <v>3533.34</v>
      </c>
      <c r="E252" s="2">
        <v>2567.56</v>
      </c>
      <c r="F252" s="2">
        <v>4396.22</v>
      </c>
      <c r="G252" s="2">
        <v>42.78</v>
      </c>
      <c r="H252" s="2">
        <v>0</v>
      </c>
      <c r="I252" s="2">
        <v>0</v>
      </c>
      <c r="J252" s="100">
        <f t="shared" si="12"/>
        <v>351806.99000000005</v>
      </c>
      <c r="K252" s="2">
        <v>361750.29</v>
      </c>
      <c r="L252" s="3">
        <f t="shared" si="13"/>
        <v>-9943.2999999999302</v>
      </c>
      <c r="M252" s="101">
        <f t="shared" si="14"/>
        <v>-2.8263508920047122E-2</v>
      </c>
      <c r="O252" s="2">
        <v>19151.349999999999</v>
      </c>
      <c r="P252" s="3">
        <f t="shared" si="15"/>
        <v>-332655.64000000007</v>
      </c>
    </row>
    <row r="253" spans="1:17" x14ac:dyDescent="0.35">
      <c r="A253">
        <v>71114</v>
      </c>
      <c r="B253" s="2">
        <v>12854.57</v>
      </c>
      <c r="C253" s="2">
        <v>22009.69</v>
      </c>
      <c r="D253" s="2">
        <v>214.25</v>
      </c>
      <c r="E253" s="2">
        <v>0</v>
      </c>
      <c r="F253" s="2">
        <v>0</v>
      </c>
      <c r="G253" s="2">
        <v>0</v>
      </c>
      <c r="H253" s="2">
        <v>0</v>
      </c>
      <c r="I253" s="2">
        <v>0</v>
      </c>
      <c r="J253" s="100">
        <f t="shared" si="12"/>
        <v>22223.94</v>
      </c>
      <c r="K253" s="2">
        <v>21573.74</v>
      </c>
      <c r="L253" s="3">
        <f t="shared" si="13"/>
        <v>650.19999999999709</v>
      </c>
      <c r="M253" s="101">
        <f t="shared" si="14"/>
        <v>2.9256738454117366E-2</v>
      </c>
      <c r="O253" s="2">
        <v>0</v>
      </c>
      <c r="P253" s="3">
        <f t="shared" si="15"/>
        <v>-22223.94</v>
      </c>
    </row>
    <row r="254" spans="1:17" x14ac:dyDescent="0.35">
      <c r="A254">
        <v>71115</v>
      </c>
      <c r="B254" s="2">
        <v>54944.46</v>
      </c>
      <c r="C254" s="2">
        <v>94077.13</v>
      </c>
      <c r="D254" s="2">
        <v>915.72</v>
      </c>
      <c r="E254" s="2">
        <v>0</v>
      </c>
      <c r="F254" s="2">
        <v>0</v>
      </c>
      <c r="G254" s="2">
        <v>0</v>
      </c>
      <c r="H254" s="2">
        <v>0</v>
      </c>
      <c r="I254" s="2">
        <v>0</v>
      </c>
      <c r="J254" s="100">
        <f t="shared" si="12"/>
        <v>94992.85</v>
      </c>
      <c r="K254" s="2">
        <v>97527.88</v>
      </c>
      <c r="L254" s="3">
        <f t="shared" si="13"/>
        <v>-2535.0299999999988</v>
      </c>
      <c r="M254" s="101">
        <f t="shared" si="14"/>
        <v>-2.6686534828673933E-2</v>
      </c>
      <c r="O254" s="2">
        <v>0</v>
      </c>
      <c r="P254" s="3">
        <f t="shared" si="15"/>
        <v>-94992.85</v>
      </c>
    </row>
    <row r="255" spans="1:17" x14ac:dyDescent="0.35">
      <c r="A255">
        <v>71117</v>
      </c>
      <c r="B255" s="2">
        <v>35662.639999999999</v>
      </c>
      <c r="C255" s="2">
        <v>61062.28</v>
      </c>
      <c r="D255" s="2">
        <v>594.37</v>
      </c>
      <c r="E255" s="2">
        <v>0</v>
      </c>
      <c r="F255" s="2">
        <v>0</v>
      </c>
      <c r="G255" s="2">
        <v>0</v>
      </c>
      <c r="H255" s="2">
        <v>0</v>
      </c>
      <c r="I255" s="2">
        <v>0</v>
      </c>
      <c r="J255" s="100">
        <f t="shared" si="12"/>
        <v>61656.65</v>
      </c>
      <c r="K255" s="2">
        <v>56191.539999999994</v>
      </c>
      <c r="L255" s="3">
        <f t="shared" si="13"/>
        <v>5465.1100000000079</v>
      </c>
      <c r="M255" s="101">
        <f t="shared" si="14"/>
        <v>8.8637803059361933E-2</v>
      </c>
      <c r="O255" s="2">
        <v>0</v>
      </c>
      <c r="P255" s="3">
        <f t="shared" si="15"/>
        <v>-61656.65</v>
      </c>
    </row>
    <row r="256" spans="1:17" x14ac:dyDescent="0.35">
      <c r="A256">
        <v>71201</v>
      </c>
      <c r="B256" s="2">
        <v>74805.3</v>
      </c>
      <c r="C256" s="2">
        <v>118482.32</v>
      </c>
      <c r="D256" s="2">
        <v>1246.8399999999999</v>
      </c>
      <c r="E256" s="2">
        <v>3503.78</v>
      </c>
      <c r="F256" s="2">
        <v>5999.89</v>
      </c>
      <c r="G256" s="2">
        <v>58.44</v>
      </c>
      <c r="H256" s="2">
        <v>0</v>
      </c>
      <c r="I256" s="2">
        <v>0</v>
      </c>
      <c r="J256" s="100">
        <f t="shared" si="12"/>
        <v>125787.49</v>
      </c>
      <c r="K256" s="2">
        <v>107796.4</v>
      </c>
      <c r="L256" s="3">
        <f t="shared" si="13"/>
        <v>17991.090000000011</v>
      </c>
      <c r="M256" s="101">
        <f t="shared" si="14"/>
        <v>0.14302765720184105</v>
      </c>
      <c r="O256" s="2">
        <v>9600.49</v>
      </c>
      <c r="P256" s="3">
        <f t="shared" si="15"/>
        <v>-116187</v>
      </c>
    </row>
    <row r="257" spans="1:16" x14ac:dyDescent="0.35">
      <c r="A257">
        <v>71202</v>
      </c>
      <c r="B257" s="2">
        <v>817000.88</v>
      </c>
      <c r="C257" s="2">
        <v>1328859.3700000001</v>
      </c>
      <c r="D257" s="2">
        <v>13616.72</v>
      </c>
      <c r="E257" s="2">
        <v>53135.74</v>
      </c>
      <c r="F257" s="2">
        <v>90979.41</v>
      </c>
      <c r="G257" s="2">
        <v>885.58</v>
      </c>
      <c r="H257" s="2">
        <v>0</v>
      </c>
      <c r="I257" s="2">
        <v>0</v>
      </c>
      <c r="J257" s="100">
        <f t="shared" si="12"/>
        <v>1434341.08</v>
      </c>
      <c r="K257" s="2">
        <v>1374795.79</v>
      </c>
      <c r="L257" s="3">
        <f t="shared" si="13"/>
        <v>59545.290000000037</v>
      </c>
      <c r="M257" s="101">
        <f t="shared" si="14"/>
        <v>4.1514037930225102E-2</v>
      </c>
      <c r="O257" s="2">
        <v>70025.539999999994</v>
      </c>
      <c r="P257" s="3">
        <f t="shared" si="15"/>
        <v>-1364315.54</v>
      </c>
    </row>
    <row r="258" spans="1:16" x14ac:dyDescent="0.35">
      <c r="A258">
        <v>71205</v>
      </c>
      <c r="B258" s="2">
        <v>36391.599999999999</v>
      </c>
      <c r="C258" s="2">
        <v>58871.77</v>
      </c>
      <c r="D258" s="2">
        <v>606.53</v>
      </c>
      <c r="E258" s="2">
        <v>1212.17</v>
      </c>
      <c r="F258" s="2">
        <v>2075.5300000000002</v>
      </c>
      <c r="G258" s="2">
        <v>20.21</v>
      </c>
      <c r="H258" s="2">
        <v>0</v>
      </c>
      <c r="I258" s="2">
        <v>0</v>
      </c>
      <c r="J258" s="100">
        <f t="shared" si="12"/>
        <v>61574.039999999994</v>
      </c>
      <c r="K258" s="2">
        <v>60811.259999999995</v>
      </c>
      <c r="L258" s="3">
        <f t="shared" si="13"/>
        <v>762.77999999999884</v>
      </c>
      <c r="M258" s="101">
        <f t="shared" si="14"/>
        <v>1.2388012870358985E-2</v>
      </c>
      <c r="O258" s="2">
        <v>3438.01</v>
      </c>
      <c r="P258" s="3">
        <f t="shared" si="15"/>
        <v>-58136.029999999992</v>
      </c>
    </row>
    <row r="259" spans="1:16" x14ac:dyDescent="0.35">
      <c r="A259">
        <v>71206</v>
      </c>
      <c r="B259" s="2">
        <v>227557.14</v>
      </c>
      <c r="C259" s="2">
        <v>389628.08</v>
      </c>
      <c r="D259" s="2">
        <v>3792.59</v>
      </c>
      <c r="E259" s="2">
        <v>2617.4</v>
      </c>
      <c r="F259" s="2">
        <v>4481.5600000000004</v>
      </c>
      <c r="G259" s="2">
        <v>43.66</v>
      </c>
      <c r="H259" s="2">
        <v>0</v>
      </c>
      <c r="I259" s="2">
        <v>0</v>
      </c>
      <c r="J259" s="100">
        <f t="shared" ref="J259:J322" si="16">SUM(C259:I259)-E259</f>
        <v>397945.89</v>
      </c>
      <c r="K259" s="2">
        <v>376647.35</v>
      </c>
      <c r="L259" s="3">
        <f t="shared" ref="L259:L322" si="17">J259-K259</f>
        <v>21298.540000000037</v>
      </c>
      <c r="M259" s="101">
        <f t="shared" ref="M259:M322" si="18">IF(J259=0,0,L259/J259)</f>
        <v>5.3521196060097607E-2</v>
      </c>
      <c r="O259" s="2">
        <v>0</v>
      </c>
      <c r="P259" s="3">
        <f t="shared" ref="P259:P322" si="19">O259-J259</f>
        <v>-397945.89</v>
      </c>
    </row>
    <row r="260" spans="1:16" x14ac:dyDescent="0.35">
      <c r="A260">
        <v>71207</v>
      </c>
      <c r="B260" s="2">
        <v>98226.49</v>
      </c>
      <c r="C260" s="2">
        <v>168185.4</v>
      </c>
      <c r="D260" s="2">
        <v>1637.11</v>
      </c>
      <c r="E260" s="2">
        <v>6430.07</v>
      </c>
      <c r="F260" s="2">
        <v>11009.63</v>
      </c>
      <c r="G260" s="2">
        <v>107.17</v>
      </c>
      <c r="H260" s="2">
        <v>0</v>
      </c>
      <c r="I260" s="2">
        <v>0</v>
      </c>
      <c r="J260" s="100">
        <f t="shared" si="16"/>
        <v>180939.31</v>
      </c>
      <c r="K260" s="2">
        <v>173734.44000000003</v>
      </c>
      <c r="L260" s="3">
        <f t="shared" si="17"/>
        <v>7204.8699999999662</v>
      </c>
      <c r="M260" s="101">
        <f t="shared" si="18"/>
        <v>3.981926315514283E-2</v>
      </c>
      <c r="O260" s="2">
        <v>0</v>
      </c>
      <c r="P260" s="3">
        <f t="shared" si="19"/>
        <v>-180939.31</v>
      </c>
    </row>
    <row r="261" spans="1:16" x14ac:dyDescent="0.35">
      <c r="A261">
        <v>71209</v>
      </c>
      <c r="B261" s="2">
        <v>37329.85</v>
      </c>
      <c r="C261" s="2">
        <v>63917.06</v>
      </c>
      <c r="D261" s="2">
        <v>622.21</v>
      </c>
      <c r="E261" s="2">
        <v>406.57</v>
      </c>
      <c r="F261" s="2">
        <v>696.12</v>
      </c>
      <c r="G261" s="2">
        <v>6.78</v>
      </c>
      <c r="H261" s="2">
        <v>0</v>
      </c>
      <c r="I261" s="2">
        <v>0</v>
      </c>
      <c r="J261" s="100">
        <f t="shared" si="16"/>
        <v>65242.169999999991</v>
      </c>
      <c r="K261" s="2">
        <v>59037.15</v>
      </c>
      <c r="L261" s="3">
        <f t="shared" si="17"/>
        <v>6205.0199999999895</v>
      </c>
      <c r="M261" s="101">
        <f t="shared" si="18"/>
        <v>9.5107504854605396E-2</v>
      </c>
      <c r="O261" s="2">
        <v>0</v>
      </c>
      <c r="P261" s="3">
        <f t="shared" si="19"/>
        <v>-65242.169999999991</v>
      </c>
    </row>
    <row r="262" spans="1:16" x14ac:dyDescent="0.35">
      <c r="A262">
        <v>71210</v>
      </c>
      <c r="B262" s="2">
        <v>23136.69</v>
      </c>
      <c r="C262" s="2">
        <v>39614.870000000003</v>
      </c>
      <c r="D262" s="2">
        <v>385.62</v>
      </c>
      <c r="E262" s="2">
        <v>0</v>
      </c>
      <c r="F262" s="2">
        <v>0</v>
      </c>
      <c r="G262" s="2">
        <v>0</v>
      </c>
      <c r="H262" s="2">
        <v>0</v>
      </c>
      <c r="I262" s="2">
        <v>0</v>
      </c>
      <c r="J262" s="100">
        <f t="shared" si="16"/>
        <v>40000.490000000005</v>
      </c>
      <c r="K262" s="2">
        <v>37033.18</v>
      </c>
      <c r="L262" s="3">
        <f t="shared" si="17"/>
        <v>2967.3100000000049</v>
      </c>
      <c r="M262" s="101">
        <f t="shared" si="18"/>
        <v>7.4181841272444524E-2</v>
      </c>
      <c r="O262" s="2">
        <v>0</v>
      </c>
      <c r="P262" s="3">
        <f t="shared" si="19"/>
        <v>-40000.490000000005</v>
      </c>
    </row>
    <row r="263" spans="1:16" x14ac:dyDescent="0.35">
      <c r="A263">
        <v>71213</v>
      </c>
      <c r="B263" s="2">
        <v>7662.06</v>
      </c>
      <c r="C263" s="2">
        <v>12355.9</v>
      </c>
      <c r="D263" s="2">
        <v>127.72</v>
      </c>
      <c r="E263" s="2">
        <v>0</v>
      </c>
      <c r="F263" s="2">
        <v>0</v>
      </c>
      <c r="G263" s="2">
        <v>0</v>
      </c>
      <c r="H263" s="2">
        <v>0</v>
      </c>
      <c r="I263" s="2">
        <v>0</v>
      </c>
      <c r="J263" s="100">
        <f t="shared" si="16"/>
        <v>12483.619999999999</v>
      </c>
      <c r="K263" s="2">
        <v>12220.27</v>
      </c>
      <c r="L263" s="3">
        <f t="shared" si="17"/>
        <v>263.34999999999854</v>
      </c>
      <c r="M263" s="101">
        <f t="shared" si="18"/>
        <v>2.1095643731545703E-2</v>
      </c>
      <c r="O263" s="2">
        <v>763.49</v>
      </c>
      <c r="P263" s="3">
        <f t="shared" si="19"/>
        <v>-11720.13</v>
      </c>
    </row>
    <row r="264" spans="1:16" x14ac:dyDescent="0.35">
      <c r="A264">
        <v>71214</v>
      </c>
      <c r="B264" s="2">
        <v>0</v>
      </c>
      <c r="C264" s="2">
        <v>0</v>
      </c>
      <c r="D264" s="2">
        <v>0</v>
      </c>
      <c r="E264" s="2">
        <v>674.01</v>
      </c>
      <c r="F264" s="2">
        <v>1155.76</v>
      </c>
      <c r="G264" s="2">
        <v>0</v>
      </c>
      <c r="H264" s="2">
        <v>0</v>
      </c>
      <c r="I264" s="2">
        <v>0</v>
      </c>
      <c r="J264" s="100">
        <f t="shared" si="16"/>
        <v>1155.76</v>
      </c>
      <c r="K264" s="2">
        <v>1425.95</v>
      </c>
      <c r="L264" s="3">
        <f t="shared" si="17"/>
        <v>-270.19000000000005</v>
      </c>
      <c r="M264" s="101">
        <f t="shared" si="18"/>
        <v>-0.23377690870076837</v>
      </c>
      <c r="O264" s="2">
        <v>0</v>
      </c>
      <c r="P264" s="3">
        <f t="shared" si="19"/>
        <v>-1155.76</v>
      </c>
    </row>
    <row r="265" spans="1:16" x14ac:dyDescent="0.35">
      <c r="A265">
        <v>71216</v>
      </c>
      <c r="B265" s="2">
        <v>9180.5</v>
      </c>
      <c r="C265" s="2">
        <v>15718.86</v>
      </c>
      <c r="D265" s="2">
        <v>152.99</v>
      </c>
      <c r="E265" s="2">
        <v>402.1</v>
      </c>
      <c r="F265" s="2">
        <v>688.44</v>
      </c>
      <c r="G265" s="2">
        <v>6.7</v>
      </c>
      <c r="H265" s="2">
        <v>0</v>
      </c>
      <c r="I265" s="2">
        <v>0</v>
      </c>
      <c r="J265" s="100">
        <f t="shared" si="16"/>
        <v>16566.990000000002</v>
      </c>
      <c r="K265" s="2">
        <v>22711.67</v>
      </c>
      <c r="L265" s="3">
        <f t="shared" si="17"/>
        <v>-6144.6799999999967</v>
      </c>
      <c r="M265" s="101">
        <f t="shared" si="18"/>
        <v>-0.37089899855073227</v>
      </c>
      <c r="O265" s="2">
        <v>0</v>
      </c>
      <c r="P265" s="3">
        <f t="shared" si="19"/>
        <v>-16566.990000000002</v>
      </c>
    </row>
    <row r="266" spans="1:16" x14ac:dyDescent="0.35">
      <c r="A266">
        <v>71301</v>
      </c>
      <c r="B266" s="2">
        <v>194810.15</v>
      </c>
      <c r="C266" s="2">
        <v>312801.43</v>
      </c>
      <c r="D266" s="2">
        <v>3246.86</v>
      </c>
      <c r="E266" s="2">
        <v>6571.58</v>
      </c>
      <c r="F266" s="2">
        <v>11251.98</v>
      </c>
      <c r="G266" s="2">
        <v>109.53</v>
      </c>
      <c r="H266" s="2">
        <v>0</v>
      </c>
      <c r="I266" s="2">
        <v>0</v>
      </c>
      <c r="J266" s="100">
        <f t="shared" si="16"/>
        <v>327409.8</v>
      </c>
      <c r="K266" s="2">
        <v>335319.89999999997</v>
      </c>
      <c r="L266" s="3">
        <f t="shared" si="17"/>
        <v>-7910.0999999999767</v>
      </c>
      <c r="M266" s="101">
        <f t="shared" si="18"/>
        <v>-2.4159631141156976E-2</v>
      </c>
      <c r="O266" s="2">
        <v>20755.34</v>
      </c>
      <c r="P266" s="3">
        <f t="shared" si="19"/>
        <v>-306654.45999999996</v>
      </c>
    </row>
    <row r="267" spans="1:16" x14ac:dyDescent="0.35">
      <c r="A267">
        <v>71302</v>
      </c>
      <c r="B267" s="2">
        <v>71057.509999999995</v>
      </c>
      <c r="C267" s="2">
        <v>114129.97</v>
      </c>
      <c r="D267" s="2">
        <v>1184.21</v>
      </c>
      <c r="E267" s="2">
        <v>15703.45</v>
      </c>
      <c r="F267" s="2">
        <v>26887.9</v>
      </c>
      <c r="G267" s="2">
        <v>261.7</v>
      </c>
      <c r="H267" s="2">
        <v>0</v>
      </c>
      <c r="I267" s="2">
        <v>0</v>
      </c>
      <c r="J267" s="100">
        <f t="shared" si="16"/>
        <v>142463.78</v>
      </c>
      <c r="K267" s="2">
        <v>129826.79000000002</v>
      </c>
      <c r="L267" s="3">
        <f t="shared" si="17"/>
        <v>12636.989999999976</v>
      </c>
      <c r="M267" s="101">
        <f t="shared" si="18"/>
        <v>8.8703177748056222E-2</v>
      </c>
      <c r="O267" s="2">
        <v>7534.11</v>
      </c>
      <c r="P267" s="3">
        <f t="shared" si="19"/>
        <v>-134929.67000000001</v>
      </c>
    </row>
    <row r="268" spans="1:16" x14ac:dyDescent="0.35">
      <c r="A268">
        <v>71303</v>
      </c>
      <c r="B268" s="2">
        <v>413963.35</v>
      </c>
      <c r="C268" s="2">
        <v>657203.88</v>
      </c>
      <c r="D268" s="2">
        <v>6899.4</v>
      </c>
      <c r="E268" s="2">
        <v>22378.59</v>
      </c>
      <c r="F268" s="2">
        <v>38316.31</v>
      </c>
      <c r="G268" s="2">
        <v>373.02</v>
      </c>
      <c r="H268" s="2">
        <v>0</v>
      </c>
      <c r="I268" s="2">
        <v>0</v>
      </c>
      <c r="J268" s="100">
        <f t="shared" si="16"/>
        <v>702792.61</v>
      </c>
      <c r="K268" s="2">
        <v>712278.16999999993</v>
      </c>
      <c r="L268" s="3">
        <f t="shared" si="17"/>
        <v>-9485.5599999999395</v>
      </c>
      <c r="M268" s="101">
        <f t="shared" si="18"/>
        <v>-1.3496954670596124E-2</v>
      </c>
      <c r="O268" s="2">
        <v>51592.36</v>
      </c>
      <c r="P268" s="3">
        <f t="shared" si="19"/>
        <v>-651200.25</v>
      </c>
    </row>
    <row r="269" spans="1:16" x14ac:dyDescent="0.35">
      <c r="A269">
        <v>71304</v>
      </c>
      <c r="B269" s="2">
        <v>1684.18</v>
      </c>
      <c r="C269" s="2">
        <v>2521.1799999999998</v>
      </c>
      <c r="D269" s="2">
        <v>28.06</v>
      </c>
      <c r="E269" s="2">
        <v>151.58000000000001</v>
      </c>
      <c r="F269" s="2">
        <v>259.54000000000002</v>
      </c>
      <c r="G269" s="2">
        <v>2.5299999999999998</v>
      </c>
      <c r="H269" s="2">
        <v>0</v>
      </c>
      <c r="I269" s="2">
        <v>0</v>
      </c>
      <c r="J269" s="100">
        <f t="shared" si="16"/>
        <v>2811.31</v>
      </c>
      <c r="K269" s="2">
        <v>5043.43</v>
      </c>
      <c r="L269" s="3">
        <f t="shared" si="17"/>
        <v>-2232.1200000000003</v>
      </c>
      <c r="M269" s="101">
        <f t="shared" si="18"/>
        <v>-0.79397860783762741</v>
      </c>
      <c r="O269" s="2">
        <v>362.47</v>
      </c>
      <c r="P269" s="3">
        <f t="shared" si="19"/>
        <v>-2448.84</v>
      </c>
    </row>
    <row r="270" spans="1:16" x14ac:dyDescent="0.35">
      <c r="A270">
        <v>71305</v>
      </c>
      <c r="B270" s="2">
        <v>19387.099999999999</v>
      </c>
      <c r="C270" s="2">
        <v>30370.1</v>
      </c>
      <c r="D270" s="2">
        <v>323.22000000000003</v>
      </c>
      <c r="E270" s="2">
        <v>0</v>
      </c>
      <c r="F270" s="2">
        <v>0</v>
      </c>
      <c r="G270" s="2">
        <v>0</v>
      </c>
      <c r="H270" s="2">
        <v>0</v>
      </c>
      <c r="I270" s="2">
        <v>0</v>
      </c>
      <c r="J270" s="100">
        <f t="shared" si="16"/>
        <v>30693.32</v>
      </c>
      <c r="K270" s="2">
        <v>37772.339999999997</v>
      </c>
      <c r="L270" s="3">
        <f t="shared" si="17"/>
        <v>-7079.0199999999968</v>
      </c>
      <c r="M270" s="101">
        <f t="shared" si="18"/>
        <v>-0.23063715492491516</v>
      </c>
      <c r="O270" s="2">
        <v>2825.08</v>
      </c>
      <c r="P270" s="3">
        <f t="shared" si="19"/>
        <v>-27868.239999999998</v>
      </c>
    </row>
    <row r="271" spans="1:16" x14ac:dyDescent="0.35">
      <c r="A271">
        <v>71307</v>
      </c>
      <c r="B271" s="2">
        <v>9111.68</v>
      </c>
      <c r="C271" s="2">
        <v>14826.1</v>
      </c>
      <c r="D271" s="2">
        <v>151.88</v>
      </c>
      <c r="E271" s="2">
        <v>0</v>
      </c>
      <c r="F271" s="2">
        <v>0</v>
      </c>
      <c r="G271" s="2">
        <v>0</v>
      </c>
      <c r="H271" s="2">
        <v>0</v>
      </c>
      <c r="I271" s="2">
        <v>0</v>
      </c>
      <c r="J271" s="100">
        <f t="shared" si="16"/>
        <v>14977.98</v>
      </c>
      <c r="K271" s="2">
        <v>15413.279999999999</v>
      </c>
      <c r="L271" s="3">
        <f t="shared" si="17"/>
        <v>-435.29999999999927</v>
      </c>
      <c r="M271" s="101">
        <f t="shared" si="18"/>
        <v>-2.9062663990738355E-2</v>
      </c>
      <c r="O271" s="2">
        <v>775.2</v>
      </c>
      <c r="P271" s="3">
        <f t="shared" si="19"/>
        <v>-14202.779999999999</v>
      </c>
    </row>
    <row r="272" spans="1:16" x14ac:dyDescent="0.35">
      <c r="A272">
        <v>71309</v>
      </c>
      <c r="B272" s="2">
        <v>1188337</v>
      </c>
      <c r="C272" s="2">
        <v>1922579.02</v>
      </c>
      <c r="D272" s="2">
        <v>19805.64</v>
      </c>
      <c r="E272" s="2">
        <v>44436.68</v>
      </c>
      <c r="F272" s="2">
        <v>76085.52</v>
      </c>
      <c r="G272" s="2">
        <v>740.59</v>
      </c>
      <c r="H272" s="2">
        <v>0</v>
      </c>
      <c r="I272" s="2">
        <v>0</v>
      </c>
      <c r="J272" s="100">
        <f t="shared" si="16"/>
        <v>2019210.77</v>
      </c>
      <c r="K272" s="2">
        <v>2160860.4700000002</v>
      </c>
      <c r="L272" s="3">
        <f t="shared" si="17"/>
        <v>-141649.70000000019</v>
      </c>
      <c r="M272" s="101">
        <f t="shared" si="18"/>
        <v>-7.0151022421497969E-2</v>
      </c>
      <c r="O272" s="2">
        <v>112115.28</v>
      </c>
      <c r="P272" s="3">
        <f t="shared" si="19"/>
        <v>-1907095.49</v>
      </c>
    </row>
    <row r="273" spans="1:16" x14ac:dyDescent="0.35">
      <c r="A273">
        <v>71310</v>
      </c>
      <c r="B273" s="2">
        <v>6938.96</v>
      </c>
      <c r="C273" s="2">
        <v>11880.88</v>
      </c>
      <c r="D273" s="2">
        <v>115.65</v>
      </c>
      <c r="E273" s="2">
        <v>0</v>
      </c>
      <c r="F273" s="2">
        <v>0</v>
      </c>
      <c r="G273" s="2">
        <v>0</v>
      </c>
      <c r="H273" s="2">
        <v>0</v>
      </c>
      <c r="I273" s="2">
        <v>0</v>
      </c>
      <c r="J273" s="100">
        <f t="shared" si="16"/>
        <v>11996.529999999999</v>
      </c>
      <c r="K273" s="2">
        <v>11314.85</v>
      </c>
      <c r="L273" s="3">
        <f t="shared" si="17"/>
        <v>681.67999999999847</v>
      </c>
      <c r="M273" s="101">
        <f t="shared" si="18"/>
        <v>5.6823098012508497E-2</v>
      </c>
      <c r="O273" s="2">
        <v>0</v>
      </c>
      <c r="P273" s="3">
        <f t="shared" si="19"/>
        <v>-11996.529999999999</v>
      </c>
    </row>
    <row r="274" spans="1:16" x14ac:dyDescent="0.35">
      <c r="A274">
        <v>71311</v>
      </c>
      <c r="B274" s="2">
        <v>13828.32</v>
      </c>
      <c r="C274" s="2">
        <v>22085.83</v>
      </c>
      <c r="D274" s="2">
        <v>230.46</v>
      </c>
      <c r="E274" s="2">
        <v>4215.78</v>
      </c>
      <c r="F274" s="2">
        <v>7218.14</v>
      </c>
      <c r="G274" s="2">
        <v>70.27</v>
      </c>
      <c r="H274" s="2">
        <v>0</v>
      </c>
      <c r="I274" s="2">
        <v>0</v>
      </c>
      <c r="J274" s="100">
        <f t="shared" si="16"/>
        <v>29604.699999999997</v>
      </c>
      <c r="K274" s="2">
        <v>26048.53</v>
      </c>
      <c r="L274" s="3">
        <f t="shared" si="17"/>
        <v>3556.1699999999983</v>
      </c>
      <c r="M274" s="101">
        <f t="shared" si="18"/>
        <v>0.12012180498366809</v>
      </c>
      <c r="O274" s="2">
        <v>1591.46</v>
      </c>
      <c r="P274" s="3">
        <f t="shared" si="19"/>
        <v>-28013.239999999998</v>
      </c>
    </row>
    <row r="275" spans="1:16" x14ac:dyDescent="0.35">
      <c r="A275">
        <v>71312</v>
      </c>
      <c r="B275" s="2">
        <v>74211.710000000006</v>
      </c>
      <c r="C275" s="2">
        <v>127065.83</v>
      </c>
      <c r="D275" s="2">
        <v>1236.8900000000001</v>
      </c>
      <c r="E275" s="2">
        <v>15918.33</v>
      </c>
      <c r="F275" s="2">
        <v>27255.279999999999</v>
      </c>
      <c r="G275" s="2">
        <v>265.31</v>
      </c>
      <c r="H275" s="2">
        <v>0</v>
      </c>
      <c r="I275" s="2">
        <v>0</v>
      </c>
      <c r="J275" s="100">
        <f t="shared" si="16"/>
        <v>155823.31</v>
      </c>
      <c r="K275" s="2">
        <v>139022.03999999998</v>
      </c>
      <c r="L275" s="3">
        <f t="shared" si="17"/>
        <v>16801.270000000019</v>
      </c>
      <c r="M275" s="101">
        <f t="shared" si="18"/>
        <v>0.10782257160369664</v>
      </c>
      <c r="O275" s="2">
        <v>0</v>
      </c>
      <c r="P275" s="3">
        <f t="shared" si="19"/>
        <v>-155823.31</v>
      </c>
    </row>
    <row r="276" spans="1:16" x14ac:dyDescent="0.35">
      <c r="A276">
        <v>71313</v>
      </c>
      <c r="B276" s="2">
        <v>931.5</v>
      </c>
      <c r="C276" s="2">
        <v>1552.98</v>
      </c>
      <c r="D276" s="2">
        <v>0</v>
      </c>
      <c r="E276" s="2">
        <v>162</v>
      </c>
      <c r="F276" s="2">
        <v>271.38</v>
      </c>
      <c r="G276" s="2">
        <v>0</v>
      </c>
      <c r="H276" s="2">
        <v>0</v>
      </c>
      <c r="I276" s="2">
        <v>0</v>
      </c>
      <c r="J276" s="100">
        <f t="shared" si="16"/>
        <v>1824.3600000000001</v>
      </c>
      <c r="K276" s="2">
        <v>0</v>
      </c>
      <c r="L276" s="3">
        <f t="shared" si="17"/>
        <v>1824.3600000000001</v>
      </c>
      <c r="M276" s="101">
        <f t="shared" si="18"/>
        <v>1</v>
      </c>
      <c r="O276" s="2">
        <v>0</v>
      </c>
      <c r="P276" s="3">
        <f t="shared" si="19"/>
        <v>-1824.3600000000001</v>
      </c>
    </row>
    <row r="277" spans="1:16" x14ac:dyDescent="0.35">
      <c r="A277">
        <v>71314</v>
      </c>
      <c r="B277" s="2">
        <v>180</v>
      </c>
      <c r="C277" s="2">
        <v>250.06</v>
      </c>
      <c r="D277" s="2">
        <v>3</v>
      </c>
      <c r="E277" s="2">
        <v>432</v>
      </c>
      <c r="F277" s="2">
        <v>739.68</v>
      </c>
      <c r="G277" s="2">
        <v>7.2</v>
      </c>
      <c r="H277" s="2">
        <v>0</v>
      </c>
      <c r="I277" s="2">
        <v>0</v>
      </c>
      <c r="J277" s="100">
        <f t="shared" si="16"/>
        <v>999.93999999999983</v>
      </c>
      <c r="K277" s="2">
        <v>999.93999999999983</v>
      </c>
      <c r="L277" s="3">
        <f t="shared" si="17"/>
        <v>0</v>
      </c>
      <c r="M277" s="101">
        <f t="shared" si="18"/>
        <v>0</v>
      </c>
      <c r="O277" s="2">
        <v>58.14</v>
      </c>
      <c r="P277" s="3">
        <f t="shared" si="19"/>
        <v>-941.79999999999984</v>
      </c>
    </row>
    <row r="278" spans="1:16" x14ac:dyDescent="0.35">
      <c r="A278">
        <v>71315</v>
      </c>
      <c r="B278" s="2">
        <v>44149.61</v>
      </c>
      <c r="C278" s="2">
        <v>75594.02</v>
      </c>
      <c r="D278" s="2">
        <v>735.85</v>
      </c>
      <c r="E278" s="2">
        <v>0</v>
      </c>
      <c r="F278" s="2">
        <v>0</v>
      </c>
      <c r="G278" s="2">
        <v>0</v>
      </c>
      <c r="H278" s="2">
        <v>0</v>
      </c>
      <c r="I278" s="2">
        <v>0</v>
      </c>
      <c r="J278" s="100">
        <f t="shared" si="16"/>
        <v>76329.87000000001</v>
      </c>
      <c r="K278" s="2">
        <v>80622.149999999994</v>
      </c>
      <c r="L278" s="3">
        <f t="shared" si="17"/>
        <v>-4292.2799999999843</v>
      </c>
      <c r="M278" s="101">
        <f t="shared" si="18"/>
        <v>-5.6233293728916132E-2</v>
      </c>
      <c r="O278" s="2">
        <v>0</v>
      </c>
      <c r="P278" s="3">
        <f t="shared" si="19"/>
        <v>-76329.87000000001</v>
      </c>
    </row>
    <row r="279" spans="1:16" x14ac:dyDescent="0.35">
      <c r="A279">
        <v>71401</v>
      </c>
      <c r="B279" s="2">
        <v>452838.1</v>
      </c>
      <c r="C279" s="2">
        <v>725035.59</v>
      </c>
      <c r="D279" s="2">
        <v>7547.2</v>
      </c>
      <c r="E279" s="2">
        <v>48604.639999999999</v>
      </c>
      <c r="F279" s="2">
        <v>83093.210000000006</v>
      </c>
      <c r="G279" s="2">
        <v>810.07</v>
      </c>
      <c r="H279" s="2">
        <v>0</v>
      </c>
      <c r="I279" s="2">
        <v>0</v>
      </c>
      <c r="J279" s="100">
        <f t="shared" si="16"/>
        <v>816486.06999999983</v>
      </c>
      <c r="K279" s="2">
        <v>794790.46999999986</v>
      </c>
      <c r="L279" s="3">
        <f t="shared" si="17"/>
        <v>21695.599999999977</v>
      </c>
      <c r="M279" s="101">
        <f t="shared" si="18"/>
        <v>2.6571916897492179E-2</v>
      </c>
      <c r="O279" s="2">
        <v>50451.57</v>
      </c>
      <c r="P279" s="3">
        <f t="shared" si="19"/>
        <v>-766034.49999999988</v>
      </c>
    </row>
    <row r="280" spans="1:16" x14ac:dyDescent="0.35">
      <c r="A280">
        <v>71402</v>
      </c>
      <c r="B280" s="2">
        <v>99299.07</v>
      </c>
      <c r="C280" s="2">
        <v>157340.85</v>
      </c>
      <c r="D280" s="2">
        <v>1655.09</v>
      </c>
      <c r="E280" s="2">
        <v>32460.26</v>
      </c>
      <c r="F280" s="2">
        <v>55579.14</v>
      </c>
      <c r="G280" s="2">
        <v>540.99</v>
      </c>
      <c r="H280" s="2">
        <v>0</v>
      </c>
      <c r="I280" s="2">
        <v>0</v>
      </c>
      <c r="J280" s="100">
        <f t="shared" si="16"/>
        <v>215116.07</v>
      </c>
      <c r="K280" s="2">
        <v>202343.32</v>
      </c>
      <c r="L280" s="3">
        <f t="shared" si="17"/>
        <v>12772.75</v>
      </c>
      <c r="M280" s="101">
        <f t="shared" si="18"/>
        <v>5.9376084734162352E-2</v>
      </c>
      <c r="O280" s="2">
        <v>12682.21</v>
      </c>
      <c r="P280" s="3">
        <f t="shared" si="19"/>
        <v>-202433.86000000002</v>
      </c>
    </row>
    <row r="281" spans="1:16" x14ac:dyDescent="0.35">
      <c r="A281">
        <v>71404</v>
      </c>
      <c r="B281" s="2">
        <v>27147.67</v>
      </c>
      <c r="C281" s="2">
        <v>43517</v>
      </c>
      <c r="D281" s="2">
        <v>452.43</v>
      </c>
      <c r="E281" s="2">
        <v>295.04000000000002</v>
      </c>
      <c r="F281" s="2">
        <v>505.21</v>
      </c>
      <c r="G281" s="2">
        <v>4.92</v>
      </c>
      <c r="H281" s="2">
        <v>0</v>
      </c>
      <c r="I281" s="2">
        <v>0</v>
      </c>
      <c r="J281" s="100">
        <f t="shared" si="16"/>
        <v>44479.56</v>
      </c>
      <c r="K281" s="2">
        <v>45363.29</v>
      </c>
      <c r="L281" s="3">
        <f t="shared" si="17"/>
        <v>-883.7300000000032</v>
      </c>
      <c r="M281" s="101">
        <f t="shared" si="18"/>
        <v>-1.9868227113757492E-2</v>
      </c>
      <c r="O281" s="2">
        <v>2965.63</v>
      </c>
      <c r="P281" s="3">
        <f t="shared" si="19"/>
        <v>-41513.93</v>
      </c>
    </row>
    <row r="282" spans="1:16" x14ac:dyDescent="0.35">
      <c r="A282">
        <v>71406</v>
      </c>
      <c r="B282" s="2">
        <v>17902.099999999999</v>
      </c>
      <c r="C282" s="2">
        <v>28702.09</v>
      </c>
      <c r="D282" s="2">
        <v>298.37</v>
      </c>
      <c r="E282" s="2">
        <v>0</v>
      </c>
      <c r="F282" s="2">
        <v>0</v>
      </c>
      <c r="G282" s="2">
        <v>0</v>
      </c>
      <c r="H282" s="2">
        <v>0</v>
      </c>
      <c r="I282" s="2">
        <v>0</v>
      </c>
      <c r="J282" s="100">
        <f t="shared" si="16"/>
        <v>29000.46</v>
      </c>
      <c r="K282" s="2">
        <v>29787.920000000002</v>
      </c>
      <c r="L282" s="3">
        <f t="shared" si="17"/>
        <v>-787.46000000000276</v>
      </c>
      <c r="M282" s="101">
        <f t="shared" si="18"/>
        <v>-2.7153362394941417E-2</v>
      </c>
      <c r="O282" s="2">
        <v>1950.17</v>
      </c>
      <c r="P282" s="3">
        <f t="shared" si="19"/>
        <v>-27050.29</v>
      </c>
    </row>
    <row r="283" spans="1:16" x14ac:dyDescent="0.35">
      <c r="A283">
        <v>71407</v>
      </c>
      <c r="B283" s="2">
        <v>12512.49</v>
      </c>
      <c r="C283" s="2">
        <v>18741.77</v>
      </c>
      <c r="D283" s="2">
        <v>0</v>
      </c>
      <c r="E283" s="2">
        <v>1261.95</v>
      </c>
      <c r="F283" s="2">
        <v>2160.6999999999998</v>
      </c>
      <c r="G283" s="2">
        <v>0</v>
      </c>
      <c r="H283" s="2">
        <v>0</v>
      </c>
      <c r="I283" s="2">
        <v>0</v>
      </c>
      <c r="J283" s="100">
        <f t="shared" si="16"/>
        <v>20902.47</v>
      </c>
      <c r="K283" s="2">
        <v>22418.12</v>
      </c>
      <c r="L283" s="3">
        <f t="shared" si="17"/>
        <v>-1515.6499999999978</v>
      </c>
      <c r="M283" s="101">
        <f t="shared" si="18"/>
        <v>-7.2510569325060517E-2</v>
      </c>
      <c r="O283" s="2">
        <v>2682.56</v>
      </c>
      <c r="P283" s="3">
        <f t="shared" si="19"/>
        <v>-18219.91</v>
      </c>
    </row>
    <row r="284" spans="1:16" x14ac:dyDescent="0.35">
      <c r="A284">
        <v>71408</v>
      </c>
      <c r="B284" s="2">
        <v>41397.26</v>
      </c>
      <c r="C284" s="2">
        <v>66161.58</v>
      </c>
      <c r="D284" s="2">
        <v>689.96</v>
      </c>
      <c r="E284" s="2">
        <v>0</v>
      </c>
      <c r="F284" s="2">
        <v>0</v>
      </c>
      <c r="G284" s="2">
        <v>0</v>
      </c>
      <c r="H284" s="2">
        <v>0</v>
      </c>
      <c r="I284" s="2">
        <v>0</v>
      </c>
      <c r="J284" s="100">
        <f t="shared" si="16"/>
        <v>66851.540000000008</v>
      </c>
      <c r="K284" s="2">
        <v>66048.33</v>
      </c>
      <c r="L284" s="3">
        <f t="shared" si="17"/>
        <v>803.2100000000064</v>
      </c>
      <c r="M284" s="101">
        <f t="shared" si="18"/>
        <v>1.20148316702952E-2</v>
      </c>
      <c r="O284" s="2">
        <v>4719.6899999999996</v>
      </c>
      <c r="P284" s="3">
        <f t="shared" si="19"/>
        <v>-62131.850000000006</v>
      </c>
    </row>
    <row r="285" spans="1:16" x14ac:dyDescent="0.35">
      <c r="A285">
        <v>71409</v>
      </c>
      <c r="B285" s="2">
        <v>316233.38</v>
      </c>
      <c r="C285" s="2">
        <v>509236.88</v>
      </c>
      <c r="D285" s="2">
        <v>5270.56</v>
      </c>
      <c r="E285" s="2">
        <v>13396.25</v>
      </c>
      <c r="F285" s="2">
        <v>22937.46</v>
      </c>
      <c r="G285" s="2">
        <v>223.29</v>
      </c>
      <c r="H285" s="2">
        <v>0</v>
      </c>
      <c r="I285" s="2">
        <v>0</v>
      </c>
      <c r="J285" s="100">
        <f t="shared" si="16"/>
        <v>537668.18999999994</v>
      </c>
      <c r="K285" s="2">
        <v>545863.84999999986</v>
      </c>
      <c r="L285" s="3">
        <f t="shared" si="17"/>
        <v>-8195.6599999999162</v>
      </c>
      <c r="M285" s="101">
        <f t="shared" si="18"/>
        <v>-1.524296983237918E-2</v>
      </c>
      <c r="O285" s="2">
        <v>32222.58</v>
      </c>
      <c r="P285" s="3">
        <f t="shared" si="19"/>
        <v>-505445.60999999993</v>
      </c>
    </row>
    <row r="286" spans="1:16" x14ac:dyDescent="0.35">
      <c r="A286">
        <v>71501</v>
      </c>
      <c r="B286" s="2">
        <v>939726.74</v>
      </c>
      <c r="C286" s="2">
        <v>1513110.82</v>
      </c>
      <c r="D286" s="2">
        <v>15662.09</v>
      </c>
      <c r="E286" s="2">
        <v>92633.2</v>
      </c>
      <c r="F286" s="2">
        <v>158608.70000000001</v>
      </c>
      <c r="G286" s="2">
        <v>1543.92</v>
      </c>
      <c r="H286" s="2">
        <v>0</v>
      </c>
      <c r="I286" s="2">
        <v>0</v>
      </c>
      <c r="J286" s="100">
        <f t="shared" si="16"/>
        <v>1688925.53</v>
      </c>
      <c r="K286" s="2">
        <v>1717656.3799999997</v>
      </c>
      <c r="L286" s="3">
        <f t="shared" si="17"/>
        <v>-28730.849999999627</v>
      </c>
      <c r="M286" s="101">
        <f t="shared" si="18"/>
        <v>-1.7011318432731386E-2</v>
      </c>
      <c r="O286" s="2">
        <v>95907.1</v>
      </c>
      <c r="P286" s="3">
        <f t="shared" si="19"/>
        <v>-1593018.43</v>
      </c>
    </row>
    <row r="287" spans="1:16" x14ac:dyDescent="0.35">
      <c r="A287">
        <v>71504</v>
      </c>
      <c r="B287" s="2">
        <v>183845.89</v>
      </c>
      <c r="C287" s="2">
        <v>291688.36</v>
      </c>
      <c r="D287" s="2">
        <v>3064.14</v>
      </c>
      <c r="E287" s="2">
        <v>2925.56</v>
      </c>
      <c r="F287" s="2">
        <v>5009.3900000000003</v>
      </c>
      <c r="G287" s="2">
        <v>48.75</v>
      </c>
      <c r="H287" s="2">
        <v>0</v>
      </c>
      <c r="I287" s="2">
        <v>0</v>
      </c>
      <c r="J287" s="100">
        <f t="shared" si="16"/>
        <v>299810.64</v>
      </c>
      <c r="K287" s="2">
        <v>322796.52</v>
      </c>
      <c r="L287" s="3">
        <f t="shared" si="17"/>
        <v>-22985.880000000005</v>
      </c>
      <c r="M287" s="101">
        <f t="shared" si="18"/>
        <v>-7.6667992837078772E-2</v>
      </c>
      <c r="O287" s="2">
        <v>23096.99</v>
      </c>
      <c r="P287" s="3">
        <f t="shared" si="19"/>
        <v>-276713.65000000002</v>
      </c>
    </row>
    <row r="288" spans="1:16" x14ac:dyDescent="0.35">
      <c r="A288">
        <v>71505</v>
      </c>
      <c r="B288" s="2">
        <v>234410.91</v>
      </c>
      <c r="C288" s="2">
        <v>379291.45</v>
      </c>
      <c r="D288" s="2">
        <v>0</v>
      </c>
      <c r="E288" s="2">
        <v>8128.67</v>
      </c>
      <c r="F288" s="2">
        <v>13918.08</v>
      </c>
      <c r="G288" s="2">
        <v>0</v>
      </c>
      <c r="H288" s="2">
        <v>0</v>
      </c>
      <c r="I288" s="2">
        <v>0</v>
      </c>
      <c r="J288" s="100">
        <f t="shared" si="16"/>
        <v>393209.53</v>
      </c>
      <c r="K288" s="2">
        <v>420001.69</v>
      </c>
      <c r="L288" s="3">
        <f t="shared" si="17"/>
        <v>-26792.159999999974</v>
      </c>
      <c r="M288" s="101">
        <f t="shared" si="18"/>
        <v>-6.8137107460238752E-2</v>
      </c>
      <c r="O288" s="2">
        <v>22072</v>
      </c>
      <c r="P288" s="3">
        <f t="shared" si="19"/>
        <v>-371137.53</v>
      </c>
    </row>
    <row r="289" spans="1:16" x14ac:dyDescent="0.35">
      <c r="A289">
        <v>71506</v>
      </c>
      <c r="B289" s="2">
        <v>82498.73</v>
      </c>
      <c r="C289" s="2">
        <v>133395.78</v>
      </c>
      <c r="D289" s="2">
        <v>1374.93</v>
      </c>
      <c r="E289" s="2">
        <v>324</v>
      </c>
      <c r="F289" s="2">
        <v>554.76</v>
      </c>
      <c r="G289" s="2">
        <v>5.4</v>
      </c>
      <c r="H289" s="2">
        <v>0</v>
      </c>
      <c r="I289" s="2">
        <v>0</v>
      </c>
      <c r="J289" s="100">
        <f t="shared" si="16"/>
        <v>135330.87</v>
      </c>
      <c r="K289" s="2">
        <v>136091.66</v>
      </c>
      <c r="L289" s="3">
        <f t="shared" si="17"/>
        <v>-760.79000000000815</v>
      </c>
      <c r="M289" s="101">
        <f t="shared" si="18"/>
        <v>-5.621703311299249E-3</v>
      </c>
      <c r="O289" s="2">
        <v>7860.75</v>
      </c>
      <c r="P289" s="3">
        <f t="shared" si="19"/>
        <v>-127470.12</v>
      </c>
    </row>
    <row r="290" spans="1:16" x14ac:dyDescent="0.35">
      <c r="A290">
        <v>71601</v>
      </c>
      <c r="B290" s="2">
        <v>809167.54</v>
      </c>
      <c r="C290" s="2">
        <v>1305252.3</v>
      </c>
      <c r="D290" s="2">
        <v>13486.28</v>
      </c>
      <c r="E290" s="2">
        <v>56671.47</v>
      </c>
      <c r="F290" s="2">
        <v>97033.66</v>
      </c>
      <c r="G290" s="2">
        <v>944.5</v>
      </c>
      <c r="H290" s="2">
        <v>0</v>
      </c>
      <c r="I290" s="2">
        <v>0</v>
      </c>
      <c r="J290" s="100">
        <f t="shared" si="16"/>
        <v>1416716.74</v>
      </c>
      <c r="K290" s="2">
        <v>1319963.75</v>
      </c>
      <c r="L290" s="3">
        <f t="shared" si="17"/>
        <v>96752.989999999991</v>
      </c>
      <c r="M290" s="101">
        <f t="shared" si="18"/>
        <v>6.829381433016736E-2</v>
      </c>
      <c r="O290" s="2">
        <v>80221.5</v>
      </c>
      <c r="P290" s="3">
        <f t="shared" si="19"/>
        <v>-1336495.24</v>
      </c>
    </row>
    <row r="291" spans="1:16" x14ac:dyDescent="0.35">
      <c r="A291">
        <v>71603</v>
      </c>
      <c r="B291" s="2">
        <v>0</v>
      </c>
      <c r="C291" s="109">
        <v>-61.2</v>
      </c>
      <c r="D291" s="2">
        <v>0</v>
      </c>
      <c r="E291" s="2">
        <v>540</v>
      </c>
      <c r="F291" s="2">
        <v>924.6</v>
      </c>
      <c r="G291" s="2">
        <v>9</v>
      </c>
      <c r="H291" s="2">
        <v>0</v>
      </c>
      <c r="I291" s="2">
        <v>0</v>
      </c>
      <c r="J291" s="100">
        <f t="shared" si="16"/>
        <v>872.40000000000009</v>
      </c>
      <c r="K291" s="2">
        <v>872.40000000000009</v>
      </c>
      <c r="L291" s="3">
        <f t="shared" si="17"/>
        <v>0</v>
      </c>
      <c r="M291" s="101">
        <f t="shared" si="18"/>
        <v>0</v>
      </c>
      <c r="O291" s="2">
        <v>61.2</v>
      </c>
      <c r="P291" s="3">
        <f t="shared" si="19"/>
        <v>-811.2</v>
      </c>
    </row>
    <row r="292" spans="1:16" x14ac:dyDescent="0.35">
      <c r="A292">
        <v>71604</v>
      </c>
      <c r="B292" s="2">
        <v>157046.15</v>
      </c>
      <c r="C292" s="2">
        <v>268896.53000000003</v>
      </c>
      <c r="D292" s="2">
        <v>2617.34</v>
      </c>
      <c r="E292" s="2">
        <v>6523.66</v>
      </c>
      <c r="F292" s="2">
        <v>11170.21</v>
      </c>
      <c r="G292" s="2">
        <v>108.73</v>
      </c>
      <c r="H292" s="2">
        <v>0</v>
      </c>
      <c r="I292" s="2">
        <v>0</v>
      </c>
      <c r="J292" s="100">
        <f t="shared" si="16"/>
        <v>282792.81000000006</v>
      </c>
      <c r="K292" s="2">
        <v>341458.43</v>
      </c>
      <c r="L292" s="3">
        <f t="shared" si="17"/>
        <v>-58665.619999999937</v>
      </c>
      <c r="M292" s="101">
        <f t="shared" si="18"/>
        <v>-0.207450889575304</v>
      </c>
      <c r="O292" s="2">
        <v>0</v>
      </c>
      <c r="P292" s="3">
        <f t="shared" si="19"/>
        <v>-282792.81000000006</v>
      </c>
    </row>
    <row r="293" spans="1:16" x14ac:dyDescent="0.35">
      <c r="A293">
        <v>71605</v>
      </c>
      <c r="B293" s="2">
        <v>277891.33</v>
      </c>
      <c r="C293" s="2">
        <v>448030.1</v>
      </c>
      <c r="D293" s="2">
        <v>4631.59</v>
      </c>
      <c r="E293" s="2">
        <v>7276.58</v>
      </c>
      <c r="F293" s="2">
        <v>12458.94</v>
      </c>
      <c r="G293" s="2">
        <v>121.28</v>
      </c>
      <c r="H293" s="2">
        <v>0</v>
      </c>
      <c r="I293" s="2">
        <v>0</v>
      </c>
      <c r="J293" s="100">
        <f t="shared" si="16"/>
        <v>465241.91000000003</v>
      </c>
      <c r="K293" s="2">
        <v>454221.77</v>
      </c>
      <c r="L293" s="3">
        <f t="shared" si="17"/>
        <v>11020.140000000014</v>
      </c>
      <c r="M293" s="101">
        <f t="shared" si="18"/>
        <v>2.3686903013531203E-2</v>
      </c>
      <c r="O293" s="2">
        <v>27780.29</v>
      </c>
      <c r="P293" s="3">
        <f t="shared" si="19"/>
        <v>-437461.62000000005</v>
      </c>
    </row>
    <row r="294" spans="1:16" x14ac:dyDescent="0.35">
      <c r="A294">
        <v>71606</v>
      </c>
      <c r="B294" s="2">
        <v>48672.84</v>
      </c>
      <c r="C294" s="2">
        <v>83342.03</v>
      </c>
      <c r="D294" s="2">
        <v>811.24</v>
      </c>
      <c r="E294" s="2">
        <v>0</v>
      </c>
      <c r="F294" s="2">
        <v>0</v>
      </c>
      <c r="G294" s="2">
        <v>0</v>
      </c>
      <c r="H294" s="2">
        <v>0</v>
      </c>
      <c r="I294" s="2">
        <v>0</v>
      </c>
      <c r="J294" s="100">
        <f t="shared" si="16"/>
        <v>84153.27</v>
      </c>
      <c r="K294" s="2">
        <v>86176.71</v>
      </c>
      <c r="L294" s="3">
        <f t="shared" si="17"/>
        <v>-2023.4400000000023</v>
      </c>
      <c r="M294" s="101">
        <f t="shared" si="18"/>
        <v>-2.4044698441308368E-2</v>
      </c>
      <c r="O294" s="2">
        <v>0</v>
      </c>
      <c r="P294" s="3">
        <f t="shared" si="19"/>
        <v>-84153.27</v>
      </c>
    </row>
    <row r="295" spans="1:16" x14ac:dyDescent="0.35">
      <c r="A295">
        <v>71607</v>
      </c>
      <c r="B295" s="2">
        <v>137857.32</v>
      </c>
      <c r="C295" s="2">
        <v>217246.58</v>
      </c>
      <c r="D295" s="2">
        <v>2297.6799999999998</v>
      </c>
      <c r="E295" s="2">
        <v>31263.64</v>
      </c>
      <c r="F295" s="2">
        <v>53530.05</v>
      </c>
      <c r="G295" s="2">
        <v>521.04</v>
      </c>
      <c r="H295" s="2">
        <v>0</v>
      </c>
      <c r="I295" s="2">
        <v>0</v>
      </c>
      <c r="J295" s="100">
        <f t="shared" si="16"/>
        <v>273595.34999999992</v>
      </c>
      <c r="K295" s="2">
        <v>287480.87000000005</v>
      </c>
      <c r="L295" s="3">
        <f t="shared" si="17"/>
        <v>-13885.520000000135</v>
      </c>
      <c r="M295" s="101">
        <f t="shared" si="18"/>
        <v>-5.0752032152593746E-2</v>
      </c>
      <c r="O295" s="2">
        <v>18794.23</v>
      </c>
      <c r="P295" s="3">
        <f t="shared" si="19"/>
        <v>-254801.11999999991</v>
      </c>
    </row>
    <row r="296" spans="1:16" x14ac:dyDescent="0.35">
      <c r="A296">
        <v>71608</v>
      </c>
      <c r="B296" s="2">
        <v>6051.12</v>
      </c>
      <c r="C296" s="2">
        <v>10360.799999999999</v>
      </c>
      <c r="D296" s="2">
        <v>100.84</v>
      </c>
      <c r="E296" s="2">
        <v>0</v>
      </c>
      <c r="F296" s="2">
        <v>0</v>
      </c>
      <c r="G296" s="2">
        <v>0</v>
      </c>
      <c r="H296" s="2">
        <v>0</v>
      </c>
      <c r="I296" s="2">
        <v>0</v>
      </c>
      <c r="J296" s="100">
        <f t="shared" si="16"/>
        <v>10461.64</v>
      </c>
      <c r="K296" s="2">
        <v>10309.299999999999</v>
      </c>
      <c r="L296" s="3">
        <f t="shared" si="17"/>
        <v>152.34000000000015</v>
      </c>
      <c r="M296" s="101">
        <f t="shared" si="18"/>
        <v>1.4561770429875253E-2</v>
      </c>
      <c r="O296" s="2">
        <v>0</v>
      </c>
      <c r="P296" s="3">
        <f t="shared" si="19"/>
        <v>-10461.64</v>
      </c>
    </row>
    <row r="297" spans="1:16" x14ac:dyDescent="0.35">
      <c r="A297">
        <v>71609</v>
      </c>
      <c r="B297" s="2">
        <v>115461.03</v>
      </c>
      <c r="C297" s="2">
        <v>197694.61</v>
      </c>
      <c r="D297" s="2">
        <v>0</v>
      </c>
      <c r="E297" s="2">
        <v>19182.419999999998</v>
      </c>
      <c r="F297" s="2">
        <v>32844.65</v>
      </c>
      <c r="G297" s="2">
        <v>0</v>
      </c>
      <c r="H297" s="2">
        <v>0</v>
      </c>
      <c r="I297" s="2">
        <v>0</v>
      </c>
      <c r="J297" s="100">
        <f t="shared" si="16"/>
        <v>230539.25999999995</v>
      </c>
      <c r="K297" s="2">
        <v>229793.16</v>
      </c>
      <c r="L297" s="3">
        <f t="shared" si="17"/>
        <v>746.09999999994761</v>
      </c>
      <c r="M297" s="101">
        <f t="shared" si="18"/>
        <v>3.236325127442275E-3</v>
      </c>
      <c r="O297" s="2">
        <v>0</v>
      </c>
      <c r="P297" s="3">
        <f t="shared" si="19"/>
        <v>-230539.25999999995</v>
      </c>
    </row>
    <row r="298" spans="1:16" x14ac:dyDescent="0.35">
      <c r="A298">
        <v>71610</v>
      </c>
      <c r="B298" s="2">
        <v>256879.94</v>
      </c>
      <c r="C298" s="2">
        <v>414294.96</v>
      </c>
      <c r="D298" s="2">
        <v>4281.2</v>
      </c>
      <c r="E298" s="2">
        <v>4257.38</v>
      </c>
      <c r="F298" s="2">
        <v>7289.54</v>
      </c>
      <c r="G298" s="2">
        <v>70.95</v>
      </c>
      <c r="H298" s="2">
        <v>0</v>
      </c>
      <c r="I298" s="2">
        <v>0</v>
      </c>
      <c r="J298" s="100">
        <f t="shared" si="16"/>
        <v>425936.65</v>
      </c>
      <c r="K298" s="2">
        <v>451812.82</v>
      </c>
      <c r="L298" s="3">
        <f t="shared" si="17"/>
        <v>-25876.169999999984</v>
      </c>
      <c r="M298" s="101">
        <f t="shared" si="18"/>
        <v>-6.0751217346523202E-2</v>
      </c>
      <c r="O298" s="2">
        <v>25538.400000000001</v>
      </c>
      <c r="P298" s="3">
        <f t="shared" si="19"/>
        <v>-400398.25</v>
      </c>
    </row>
    <row r="299" spans="1:16" x14ac:dyDescent="0.35">
      <c r="A299">
        <v>71611</v>
      </c>
      <c r="B299" s="2">
        <v>43058.720000000001</v>
      </c>
      <c r="C299" s="2">
        <v>73726.39</v>
      </c>
      <c r="D299" s="2">
        <v>717.61</v>
      </c>
      <c r="E299" s="2">
        <v>0</v>
      </c>
      <c r="F299" s="2">
        <v>0</v>
      </c>
      <c r="G299" s="2">
        <v>0</v>
      </c>
      <c r="H299" s="2">
        <v>0</v>
      </c>
      <c r="I299" s="2">
        <v>0</v>
      </c>
      <c r="J299" s="100">
        <f t="shared" si="16"/>
        <v>74444</v>
      </c>
      <c r="K299" s="2">
        <v>71278.89</v>
      </c>
      <c r="L299" s="3">
        <f t="shared" si="17"/>
        <v>3165.1100000000006</v>
      </c>
      <c r="M299" s="101">
        <f t="shared" si="18"/>
        <v>4.2516656815861593E-2</v>
      </c>
      <c r="O299" s="2">
        <v>0</v>
      </c>
      <c r="P299" s="3">
        <f t="shared" si="19"/>
        <v>-74444</v>
      </c>
    </row>
    <row r="300" spans="1:16" x14ac:dyDescent="0.35">
      <c r="A300">
        <v>71612</v>
      </c>
      <c r="B300" s="2">
        <v>2746.24</v>
      </c>
      <c r="C300" s="2">
        <v>4702.22</v>
      </c>
      <c r="D300" s="2">
        <v>45.78</v>
      </c>
      <c r="E300" s="2">
        <v>0</v>
      </c>
      <c r="F300" s="2">
        <v>0</v>
      </c>
      <c r="G300" s="2">
        <v>0</v>
      </c>
      <c r="H300" s="2">
        <v>0</v>
      </c>
      <c r="I300" s="2">
        <v>0</v>
      </c>
      <c r="J300" s="100">
        <f t="shared" si="16"/>
        <v>4748</v>
      </c>
      <c r="K300" s="2">
        <v>4575.3399999999992</v>
      </c>
      <c r="L300" s="3">
        <f t="shared" si="17"/>
        <v>172.66000000000076</v>
      </c>
      <c r="M300" s="101">
        <f t="shared" si="18"/>
        <v>3.6364785172704459E-2</v>
      </c>
      <c r="O300" s="2">
        <v>0</v>
      </c>
      <c r="P300" s="3">
        <f t="shared" si="19"/>
        <v>-4748</v>
      </c>
    </row>
    <row r="301" spans="1:16" x14ac:dyDescent="0.35">
      <c r="A301">
        <v>71614</v>
      </c>
      <c r="B301" s="2">
        <v>12964.25</v>
      </c>
      <c r="C301" s="2">
        <v>20925.66</v>
      </c>
      <c r="D301" s="2">
        <v>216.08</v>
      </c>
      <c r="E301" s="2">
        <v>0</v>
      </c>
      <c r="F301" s="2">
        <v>0</v>
      </c>
      <c r="G301" s="2">
        <v>0</v>
      </c>
      <c r="H301" s="2">
        <v>0</v>
      </c>
      <c r="I301" s="2">
        <v>0</v>
      </c>
      <c r="J301" s="100">
        <f t="shared" si="16"/>
        <v>21141.74</v>
      </c>
      <c r="K301" s="2">
        <v>20815.63</v>
      </c>
      <c r="L301" s="3">
        <f t="shared" si="17"/>
        <v>326.11000000000058</v>
      </c>
      <c r="M301" s="101">
        <f t="shared" si="18"/>
        <v>1.5424936641922593E-2</v>
      </c>
      <c r="O301" s="2">
        <v>1271.92</v>
      </c>
      <c r="P301" s="3">
        <f t="shared" si="19"/>
        <v>-19869.82</v>
      </c>
    </row>
    <row r="302" spans="1:16" x14ac:dyDescent="0.35">
      <c r="A302">
        <v>71701</v>
      </c>
      <c r="B302" s="2">
        <v>420990.55</v>
      </c>
      <c r="C302" s="2">
        <v>672076.68</v>
      </c>
      <c r="D302" s="2">
        <v>7016.45</v>
      </c>
      <c r="E302" s="2">
        <v>44288.04</v>
      </c>
      <c r="F302" s="2">
        <v>75831.070000000007</v>
      </c>
      <c r="G302" s="2">
        <v>738.17</v>
      </c>
      <c r="H302" s="2">
        <v>0</v>
      </c>
      <c r="I302" s="2">
        <v>0</v>
      </c>
      <c r="J302" s="100">
        <f t="shared" si="16"/>
        <v>755662.37</v>
      </c>
      <c r="K302" s="2">
        <v>741817.11999999988</v>
      </c>
      <c r="L302" s="3">
        <f t="shared" si="17"/>
        <v>13845.250000000116</v>
      </c>
      <c r="M302" s="101">
        <f t="shared" si="18"/>
        <v>1.8322005368614711E-2</v>
      </c>
      <c r="O302" s="2">
        <v>48752.67</v>
      </c>
      <c r="P302" s="3">
        <f t="shared" si="19"/>
        <v>-706909.7</v>
      </c>
    </row>
    <row r="303" spans="1:16" x14ac:dyDescent="0.35">
      <c r="A303">
        <v>71702</v>
      </c>
      <c r="B303" s="2">
        <v>208524.43</v>
      </c>
      <c r="C303" s="2">
        <v>331321.42</v>
      </c>
      <c r="D303" s="2">
        <v>3475.42</v>
      </c>
      <c r="E303" s="2">
        <v>20662.21</v>
      </c>
      <c r="F303" s="2">
        <v>35377.49</v>
      </c>
      <c r="G303" s="2">
        <v>344.37</v>
      </c>
      <c r="H303" s="2">
        <v>0</v>
      </c>
      <c r="I303" s="2">
        <v>0</v>
      </c>
      <c r="J303" s="100">
        <f t="shared" si="16"/>
        <v>370518.69999999995</v>
      </c>
      <c r="K303" s="2">
        <v>352192.07999999996</v>
      </c>
      <c r="L303" s="3">
        <f t="shared" si="17"/>
        <v>18326.619999999995</v>
      </c>
      <c r="M303" s="101">
        <f t="shared" si="18"/>
        <v>4.9462064937613126E-2</v>
      </c>
      <c r="O303" s="2">
        <v>25717.63</v>
      </c>
      <c r="P303" s="3">
        <f t="shared" si="19"/>
        <v>-344801.06999999995</v>
      </c>
    </row>
    <row r="304" spans="1:16" x14ac:dyDescent="0.35">
      <c r="A304">
        <v>71705</v>
      </c>
      <c r="B304" s="2">
        <v>26138.51</v>
      </c>
      <c r="C304" s="2">
        <v>42194.879999999997</v>
      </c>
      <c r="D304" s="2">
        <v>435.67</v>
      </c>
      <c r="E304" s="2">
        <v>0</v>
      </c>
      <c r="F304" s="2">
        <v>0</v>
      </c>
      <c r="G304" s="2">
        <v>0</v>
      </c>
      <c r="H304" s="2">
        <v>0</v>
      </c>
      <c r="I304" s="2">
        <v>0</v>
      </c>
      <c r="J304" s="100">
        <f t="shared" si="16"/>
        <v>42630.549999999996</v>
      </c>
      <c r="K304" s="2">
        <v>23898.460000000003</v>
      </c>
      <c r="L304" s="3">
        <f t="shared" si="17"/>
        <v>18732.089999999993</v>
      </c>
      <c r="M304" s="101">
        <f t="shared" si="18"/>
        <v>0.43940530910344799</v>
      </c>
      <c r="O304" s="2">
        <v>2561.44</v>
      </c>
      <c r="P304" s="3">
        <f t="shared" si="19"/>
        <v>-40069.109999999993</v>
      </c>
    </row>
    <row r="305" spans="1:16" x14ac:dyDescent="0.35">
      <c r="A305">
        <v>71706</v>
      </c>
      <c r="B305" s="2">
        <v>10531.68</v>
      </c>
      <c r="C305" s="2">
        <v>17685.54</v>
      </c>
      <c r="D305" s="2">
        <v>175.52</v>
      </c>
      <c r="E305" s="2">
        <v>460.31</v>
      </c>
      <c r="F305" s="2">
        <v>788.16</v>
      </c>
      <c r="G305" s="2">
        <v>7.68</v>
      </c>
      <c r="H305" s="2">
        <v>0</v>
      </c>
      <c r="I305" s="2">
        <v>0</v>
      </c>
      <c r="J305" s="100">
        <f t="shared" si="16"/>
        <v>18656.900000000001</v>
      </c>
      <c r="K305" s="2">
        <v>12530.199999999999</v>
      </c>
      <c r="L305" s="3">
        <f t="shared" si="17"/>
        <v>6126.7000000000025</v>
      </c>
      <c r="M305" s="101">
        <f t="shared" si="18"/>
        <v>0.32838788866317564</v>
      </c>
      <c r="O305" s="2">
        <v>346.85</v>
      </c>
      <c r="P305" s="3">
        <f t="shared" si="19"/>
        <v>-18310.050000000003</v>
      </c>
    </row>
    <row r="306" spans="1:16" x14ac:dyDescent="0.35">
      <c r="A306">
        <v>71707</v>
      </c>
      <c r="B306" s="2">
        <v>2682.73</v>
      </c>
      <c r="C306" s="2">
        <v>4593.3999999999996</v>
      </c>
      <c r="D306" s="2">
        <v>0</v>
      </c>
      <c r="E306" s="2">
        <v>0</v>
      </c>
      <c r="F306" s="2">
        <v>0</v>
      </c>
      <c r="G306" s="2">
        <v>0</v>
      </c>
      <c r="H306" s="2">
        <v>0</v>
      </c>
      <c r="I306" s="2">
        <v>0</v>
      </c>
      <c r="J306" s="100">
        <f t="shared" si="16"/>
        <v>4593.3999999999996</v>
      </c>
      <c r="K306" s="2">
        <v>3676.25</v>
      </c>
      <c r="L306" s="3">
        <f t="shared" si="17"/>
        <v>917.14999999999964</v>
      </c>
      <c r="M306" s="101">
        <f t="shared" si="18"/>
        <v>0.19966691339748327</v>
      </c>
      <c r="O306" s="2">
        <v>0</v>
      </c>
      <c r="P306" s="3">
        <f t="shared" si="19"/>
        <v>-4593.3999999999996</v>
      </c>
    </row>
    <row r="307" spans="1:16" x14ac:dyDescent="0.35">
      <c r="A307">
        <v>71802</v>
      </c>
      <c r="B307" s="2">
        <v>16254.36</v>
      </c>
      <c r="C307" s="2">
        <v>26120.48</v>
      </c>
      <c r="D307" s="2">
        <v>270.91000000000003</v>
      </c>
      <c r="E307" s="2">
        <v>1789.45</v>
      </c>
      <c r="F307" s="2">
        <v>3063.93</v>
      </c>
      <c r="G307" s="2">
        <v>29.83</v>
      </c>
      <c r="H307" s="2">
        <v>0</v>
      </c>
      <c r="I307" s="2">
        <v>0</v>
      </c>
      <c r="J307" s="100">
        <f t="shared" si="16"/>
        <v>29485.15</v>
      </c>
      <c r="K307" s="2">
        <v>38482.57</v>
      </c>
      <c r="L307" s="3">
        <f t="shared" si="17"/>
        <v>-8997.4199999999983</v>
      </c>
      <c r="M307" s="101">
        <f t="shared" si="18"/>
        <v>-0.30515089799441408</v>
      </c>
      <c r="O307" s="2">
        <v>1710.51</v>
      </c>
      <c r="P307" s="3">
        <f t="shared" si="19"/>
        <v>-27774.640000000003</v>
      </c>
    </row>
    <row r="308" spans="1:16" x14ac:dyDescent="0.35">
      <c r="A308">
        <v>71803</v>
      </c>
      <c r="B308" s="2">
        <v>2599383.27</v>
      </c>
      <c r="C308" s="2">
        <v>4196807.22</v>
      </c>
      <c r="D308" s="2">
        <v>43333.54</v>
      </c>
      <c r="E308" s="2">
        <v>57366.36</v>
      </c>
      <c r="F308" s="2">
        <v>98223.93</v>
      </c>
      <c r="G308" s="2">
        <v>956.18</v>
      </c>
      <c r="H308" s="2">
        <v>0</v>
      </c>
      <c r="I308" s="2">
        <v>0</v>
      </c>
      <c r="J308" s="100">
        <f t="shared" si="16"/>
        <v>4339320.8699999992</v>
      </c>
      <c r="K308" s="2">
        <v>4399372.47</v>
      </c>
      <c r="L308" s="3">
        <f t="shared" si="17"/>
        <v>-60051.600000000559</v>
      </c>
      <c r="M308" s="101">
        <f t="shared" si="18"/>
        <v>-1.3838939732520995E-2</v>
      </c>
      <c r="O308" s="2">
        <v>253364.57</v>
      </c>
      <c r="P308" s="3">
        <f t="shared" si="19"/>
        <v>-4085956.2999999993</v>
      </c>
    </row>
    <row r="309" spans="1:16" x14ac:dyDescent="0.35">
      <c r="A309">
        <v>71805</v>
      </c>
      <c r="B309" s="2">
        <v>12151.96</v>
      </c>
      <c r="C309" s="2">
        <v>20806.78</v>
      </c>
      <c r="D309" s="2">
        <v>202.55</v>
      </c>
      <c r="E309" s="2">
        <v>0</v>
      </c>
      <c r="F309" s="2">
        <v>0</v>
      </c>
      <c r="G309" s="2">
        <v>0</v>
      </c>
      <c r="H309" s="2">
        <v>0</v>
      </c>
      <c r="I309" s="2">
        <v>0</v>
      </c>
      <c r="J309" s="100">
        <f t="shared" si="16"/>
        <v>21009.329999999998</v>
      </c>
      <c r="K309" s="2">
        <v>20909.78</v>
      </c>
      <c r="L309" s="3">
        <f t="shared" si="17"/>
        <v>99.549999999999272</v>
      </c>
      <c r="M309" s="101">
        <f t="shared" si="18"/>
        <v>4.7383709999319007E-3</v>
      </c>
      <c r="O309" s="2">
        <v>0</v>
      </c>
      <c r="P309" s="3">
        <f t="shared" si="19"/>
        <v>-21009.329999999998</v>
      </c>
    </row>
    <row r="310" spans="1:16" x14ac:dyDescent="0.35">
      <c r="A310">
        <v>71807</v>
      </c>
      <c r="B310" s="2">
        <v>111723.37</v>
      </c>
      <c r="C310" s="2">
        <v>178187.68</v>
      </c>
      <c r="D310" s="2">
        <v>1862.04</v>
      </c>
      <c r="E310" s="2">
        <v>3733.22</v>
      </c>
      <c r="F310" s="2">
        <v>6392.14</v>
      </c>
      <c r="G310" s="2">
        <v>62.22</v>
      </c>
      <c r="H310" s="2">
        <v>0</v>
      </c>
      <c r="I310" s="2">
        <v>0</v>
      </c>
      <c r="J310" s="100">
        <f t="shared" si="16"/>
        <v>186504.08000000002</v>
      </c>
      <c r="K310" s="2">
        <v>186215.27</v>
      </c>
      <c r="L310" s="3">
        <f t="shared" si="17"/>
        <v>288.81000000002678</v>
      </c>
      <c r="M310" s="101">
        <f t="shared" si="18"/>
        <v>1.5485452114507455E-3</v>
      </c>
      <c r="O310" s="2">
        <v>13107.99</v>
      </c>
      <c r="P310" s="3">
        <f t="shared" si="19"/>
        <v>-173396.09000000003</v>
      </c>
    </row>
    <row r="311" spans="1:16" x14ac:dyDescent="0.35">
      <c r="A311">
        <v>71808</v>
      </c>
      <c r="B311" s="2">
        <v>305794.40000000002</v>
      </c>
      <c r="C311" s="2">
        <v>523588.34</v>
      </c>
      <c r="D311" s="2">
        <v>5096.7299999999996</v>
      </c>
      <c r="E311" s="2">
        <v>21955.54</v>
      </c>
      <c r="F311" s="2">
        <v>37593.03</v>
      </c>
      <c r="G311" s="2">
        <v>365.92</v>
      </c>
      <c r="H311" s="2">
        <v>0</v>
      </c>
      <c r="I311" s="2">
        <v>0</v>
      </c>
      <c r="J311" s="100">
        <f t="shared" si="16"/>
        <v>566644.02000000014</v>
      </c>
      <c r="K311" s="2">
        <v>550654.36</v>
      </c>
      <c r="L311" s="3">
        <f t="shared" si="17"/>
        <v>15989.660000000149</v>
      </c>
      <c r="M311" s="101">
        <f t="shared" si="18"/>
        <v>2.8218174789879799E-2</v>
      </c>
      <c r="O311" s="2">
        <v>0</v>
      </c>
      <c r="P311" s="3">
        <f t="shared" si="19"/>
        <v>-566644.02000000014</v>
      </c>
    </row>
    <row r="312" spans="1:16" x14ac:dyDescent="0.35">
      <c r="A312">
        <v>71809</v>
      </c>
      <c r="B312" s="2">
        <v>764118.98</v>
      </c>
      <c r="C312" s="2">
        <v>1249157.6599999999</v>
      </c>
      <c r="D312" s="2">
        <v>12735.29</v>
      </c>
      <c r="E312" s="2">
        <v>91.73</v>
      </c>
      <c r="F312" s="2">
        <v>157.04</v>
      </c>
      <c r="G312" s="2">
        <v>1.53</v>
      </c>
      <c r="H312" s="2">
        <v>0</v>
      </c>
      <c r="I312" s="2">
        <v>0</v>
      </c>
      <c r="J312" s="100">
        <f t="shared" si="16"/>
        <v>1262051.52</v>
      </c>
      <c r="K312" s="2">
        <v>1138822.0999999999</v>
      </c>
      <c r="L312" s="3">
        <f t="shared" si="17"/>
        <v>123229.42000000016</v>
      </c>
      <c r="M312" s="101">
        <f t="shared" si="18"/>
        <v>9.7642146970355184E-2</v>
      </c>
      <c r="O312" s="2">
        <v>59184.62</v>
      </c>
      <c r="P312" s="3">
        <f t="shared" si="19"/>
        <v>-1202866.8999999999</v>
      </c>
    </row>
    <row r="313" spans="1:16" x14ac:dyDescent="0.35">
      <c r="A313">
        <v>71810</v>
      </c>
      <c r="B313" s="2">
        <v>103185.15</v>
      </c>
      <c r="C313" s="2">
        <v>165374.67000000001</v>
      </c>
      <c r="D313" s="2">
        <v>1719.8</v>
      </c>
      <c r="E313" s="2">
        <v>12001.54</v>
      </c>
      <c r="F313" s="2">
        <v>20549.330000000002</v>
      </c>
      <c r="G313" s="2">
        <v>200.03</v>
      </c>
      <c r="H313" s="2">
        <v>0</v>
      </c>
      <c r="I313" s="2">
        <v>0</v>
      </c>
      <c r="J313" s="100">
        <f t="shared" si="16"/>
        <v>187843.83000000002</v>
      </c>
      <c r="K313" s="2">
        <v>174538.87</v>
      </c>
      <c r="L313" s="3">
        <f t="shared" si="17"/>
        <v>13304.960000000021</v>
      </c>
      <c r="M313" s="101">
        <f t="shared" si="18"/>
        <v>7.08299016262606E-2</v>
      </c>
      <c r="O313" s="2">
        <v>11300.57</v>
      </c>
      <c r="P313" s="3">
        <f t="shared" si="19"/>
        <v>-176543.26</v>
      </c>
    </row>
    <row r="314" spans="1:16" x14ac:dyDescent="0.35">
      <c r="A314">
        <v>71811</v>
      </c>
      <c r="B314" s="2">
        <v>547059.99</v>
      </c>
      <c r="C314" s="2">
        <v>881134.66</v>
      </c>
      <c r="D314" s="2">
        <v>9117.74</v>
      </c>
      <c r="E314" s="2">
        <v>6906.12</v>
      </c>
      <c r="F314" s="2">
        <v>11824.67</v>
      </c>
      <c r="G314" s="2">
        <v>115.1</v>
      </c>
      <c r="H314" s="2">
        <v>0</v>
      </c>
      <c r="I314" s="2">
        <v>0</v>
      </c>
      <c r="J314" s="100">
        <f t="shared" si="16"/>
        <v>902192.17</v>
      </c>
      <c r="K314" s="2">
        <v>1192164</v>
      </c>
      <c r="L314" s="3">
        <f t="shared" si="17"/>
        <v>-289971.82999999996</v>
      </c>
      <c r="M314" s="101">
        <f t="shared" si="18"/>
        <v>-0.32140805433946512</v>
      </c>
      <c r="O314" s="2">
        <v>55551.53</v>
      </c>
      <c r="P314" s="3">
        <f t="shared" si="19"/>
        <v>-846640.64000000001</v>
      </c>
    </row>
    <row r="315" spans="1:16" x14ac:dyDescent="0.35">
      <c r="A315">
        <v>71812</v>
      </c>
      <c r="B315" s="2">
        <v>13489.68</v>
      </c>
      <c r="C315" s="2">
        <v>22171.54</v>
      </c>
      <c r="D315" s="2">
        <v>0</v>
      </c>
      <c r="E315" s="2">
        <v>0</v>
      </c>
      <c r="F315" s="2">
        <v>0</v>
      </c>
      <c r="G315" s="2">
        <v>0</v>
      </c>
      <c r="H315" s="2">
        <v>0</v>
      </c>
      <c r="I315" s="2">
        <v>0</v>
      </c>
      <c r="J315" s="100">
        <f t="shared" si="16"/>
        <v>22171.54</v>
      </c>
      <c r="K315" s="2">
        <v>16807.47</v>
      </c>
      <c r="L315" s="3">
        <f t="shared" si="17"/>
        <v>5364.07</v>
      </c>
      <c r="M315" s="101">
        <f t="shared" si="18"/>
        <v>0.24193493099712512</v>
      </c>
      <c r="O315" s="2">
        <v>925.74</v>
      </c>
      <c r="P315" s="3">
        <f t="shared" si="19"/>
        <v>-21245.8</v>
      </c>
    </row>
    <row r="316" spans="1:16" x14ac:dyDescent="0.35">
      <c r="A316">
        <v>71813</v>
      </c>
      <c r="B316" s="2">
        <v>79479.14</v>
      </c>
      <c r="C316" s="2">
        <v>136084.76999999999</v>
      </c>
      <c r="D316" s="2">
        <v>1324.6</v>
      </c>
      <c r="E316" s="2">
        <v>1319.61</v>
      </c>
      <c r="F316" s="2">
        <v>2259.37</v>
      </c>
      <c r="G316" s="2">
        <v>22</v>
      </c>
      <c r="H316" s="2">
        <v>0</v>
      </c>
      <c r="I316" s="2">
        <v>0</v>
      </c>
      <c r="J316" s="100">
        <f t="shared" si="16"/>
        <v>139690.74</v>
      </c>
      <c r="K316" s="2">
        <v>134433.27999999997</v>
      </c>
      <c r="L316" s="3">
        <f t="shared" si="17"/>
        <v>5257.460000000021</v>
      </c>
      <c r="M316" s="101">
        <f t="shared" si="18"/>
        <v>3.7636424576174637E-2</v>
      </c>
      <c r="O316" s="2">
        <v>0</v>
      </c>
      <c r="P316" s="3">
        <f t="shared" si="19"/>
        <v>-139690.74</v>
      </c>
    </row>
    <row r="317" spans="1:16" x14ac:dyDescent="0.35">
      <c r="A317">
        <v>71815</v>
      </c>
      <c r="B317" s="2">
        <v>11967.8</v>
      </c>
      <c r="C317" s="2">
        <v>19334.060000000001</v>
      </c>
      <c r="D317" s="2">
        <v>0</v>
      </c>
      <c r="E317" s="2">
        <v>10.8</v>
      </c>
      <c r="F317" s="2">
        <v>18.489999999999998</v>
      </c>
      <c r="G317" s="2">
        <v>0</v>
      </c>
      <c r="H317" s="2">
        <v>0</v>
      </c>
      <c r="I317" s="2">
        <v>0</v>
      </c>
      <c r="J317" s="100">
        <f t="shared" si="16"/>
        <v>19352.550000000003</v>
      </c>
      <c r="K317" s="2">
        <v>19450.77</v>
      </c>
      <c r="L317" s="3">
        <f t="shared" si="17"/>
        <v>-98.219999999997526</v>
      </c>
      <c r="M317" s="101">
        <f t="shared" si="18"/>
        <v>-5.0753001542431109E-3</v>
      </c>
      <c r="O317" s="2">
        <v>1157.25</v>
      </c>
      <c r="P317" s="3">
        <f t="shared" si="19"/>
        <v>-18195.300000000003</v>
      </c>
    </row>
    <row r="318" spans="1:16" x14ac:dyDescent="0.35">
      <c r="A318">
        <v>71817</v>
      </c>
      <c r="B318" s="2">
        <v>89059.39</v>
      </c>
      <c r="C318" s="2">
        <v>152489.51</v>
      </c>
      <c r="D318" s="2">
        <v>0</v>
      </c>
      <c r="E318" s="2">
        <v>0</v>
      </c>
      <c r="F318" s="2">
        <v>0</v>
      </c>
      <c r="G318" s="2">
        <v>0</v>
      </c>
      <c r="H318" s="2">
        <v>0</v>
      </c>
      <c r="I318" s="2">
        <v>0</v>
      </c>
      <c r="J318" s="100">
        <f t="shared" si="16"/>
        <v>152489.51</v>
      </c>
      <c r="K318" s="2">
        <v>142803.37</v>
      </c>
      <c r="L318" s="3">
        <f t="shared" si="17"/>
        <v>9686.140000000014</v>
      </c>
      <c r="M318" s="101">
        <f t="shared" si="18"/>
        <v>6.3520041476951519E-2</v>
      </c>
      <c r="O318" s="2">
        <v>0</v>
      </c>
      <c r="P318" s="3">
        <f t="shared" si="19"/>
        <v>-152489.51</v>
      </c>
    </row>
    <row r="319" spans="1:16" x14ac:dyDescent="0.35">
      <c r="A319">
        <v>71819</v>
      </c>
      <c r="B319" s="2">
        <v>289.35000000000002</v>
      </c>
      <c r="C319" s="2">
        <v>467.15</v>
      </c>
      <c r="D319" s="2">
        <v>0</v>
      </c>
      <c r="E319" s="2">
        <v>31.59</v>
      </c>
      <c r="F319" s="2">
        <v>55.5</v>
      </c>
      <c r="G319" s="2">
        <v>0</v>
      </c>
      <c r="H319" s="2">
        <v>0</v>
      </c>
      <c r="I319" s="2">
        <v>0</v>
      </c>
      <c r="J319" s="100">
        <f t="shared" si="16"/>
        <v>522.65</v>
      </c>
      <c r="K319" s="2">
        <v>135</v>
      </c>
      <c r="L319" s="3">
        <f t="shared" si="17"/>
        <v>387.65</v>
      </c>
      <c r="M319" s="101">
        <f t="shared" si="18"/>
        <v>0.74170094709652734</v>
      </c>
      <c r="O319" s="2">
        <v>28.36</v>
      </c>
      <c r="P319" s="3">
        <f t="shared" si="19"/>
        <v>-494.28999999999996</v>
      </c>
    </row>
    <row r="320" spans="1:16" x14ac:dyDescent="0.35">
      <c r="A320">
        <v>71901</v>
      </c>
      <c r="B320" s="2">
        <v>348804.21</v>
      </c>
      <c r="C320" s="2">
        <v>555637.16</v>
      </c>
      <c r="D320" s="2">
        <v>5813.34</v>
      </c>
      <c r="E320" s="2">
        <v>21520.59</v>
      </c>
      <c r="F320" s="2">
        <v>36848.1</v>
      </c>
      <c r="G320" s="2">
        <v>358.65</v>
      </c>
      <c r="H320" s="2">
        <v>0</v>
      </c>
      <c r="I320" s="2">
        <v>0</v>
      </c>
      <c r="J320" s="100">
        <f t="shared" si="16"/>
        <v>598657.25</v>
      </c>
      <c r="K320" s="2">
        <v>578721.88</v>
      </c>
      <c r="L320" s="3">
        <f t="shared" si="17"/>
        <v>19935.369999999995</v>
      </c>
      <c r="M320" s="101">
        <f t="shared" si="18"/>
        <v>3.330013960408898E-2</v>
      </c>
      <c r="O320" s="2">
        <v>41591.43</v>
      </c>
      <c r="P320" s="3">
        <f t="shared" si="19"/>
        <v>-557065.81999999995</v>
      </c>
    </row>
    <row r="321" spans="1:16" x14ac:dyDescent="0.35">
      <c r="A321">
        <v>71902</v>
      </c>
      <c r="B321" s="2">
        <v>1287</v>
      </c>
      <c r="C321" s="2">
        <v>1809.84</v>
      </c>
      <c r="D321" s="2">
        <v>21.45</v>
      </c>
      <c r="E321" s="2">
        <v>2638.76</v>
      </c>
      <c r="F321" s="2">
        <v>4517.79</v>
      </c>
      <c r="G321" s="2">
        <v>43.99</v>
      </c>
      <c r="H321" s="2">
        <v>0</v>
      </c>
      <c r="I321" s="2">
        <v>0</v>
      </c>
      <c r="J321" s="100">
        <f t="shared" si="16"/>
        <v>6393.07</v>
      </c>
      <c r="K321" s="2">
        <v>5471.01</v>
      </c>
      <c r="L321" s="3">
        <f t="shared" si="17"/>
        <v>922.05999999999949</v>
      </c>
      <c r="M321" s="101">
        <f t="shared" si="18"/>
        <v>0.14422804693206856</v>
      </c>
      <c r="O321" s="2">
        <v>393.78</v>
      </c>
      <c r="P321" s="3">
        <f t="shared" si="19"/>
        <v>-5999.29</v>
      </c>
    </row>
    <row r="322" spans="1:16" x14ac:dyDescent="0.35">
      <c r="A322">
        <v>71904</v>
      </c>
      <c r="B322" s="2">
        <v>34334.629999999997</v>
      </c>
      <c r="C322" s="2">
        <v>55205.85</v>
      </c>
      <c r="D322" s="2">
        <v>572.27</v>
      </c>
      <c r="E322" s="2">
        <v>9217.9</v>
      </c>
      <c r="F322" s="2">
        <v>15782.77</v>
      </c>
      <c r="G322" s="2">
        <v>153.63</v>
      </c>
      <c r="H322" s="2">
        <v>0</v>
      </c>
      <c r="I322" s="2">
        <v>0</v>
      </c>
      <c r="J322" s="100">
        <f t="shared" si="16"/>
        <v>71714.52</v>
      </c>
      <c r="K322" s="2">
        <v>40910.679999999993</v>
      </c>
      <c r="L322" s="3">
        <f t="shared" si="17"/>
        <v>30803.840000000011</v>
      </c>
      <c r="M322" s="101">
        <f t="shared" si="18"/>
        <v>0.42953421427069455</v>
      </c>
      <c r="O322" s="2">
        <v>3582.77</v>
      </c>
      <c r="P322" s="3">
        <f t="shared" si="19"/>
        <v>-68131.75</v>
      </c>
    </row>
    <row r="323" spans="1:16" x14ac:dyDescent="0.35">
      <c r="A323">
        <v>71905</v>
      </c>
      <c r="B323" s="2">
        <v>11422.19</v>
      </c>
      <c r="C323" s="2">
        <v>17714.91</v>
      </c>
      <c r="D323" s="2">
        <v>190.46</v>
      </c>
      <c r="E323" s="2">
        <v>4155.2700000000004</v>
      </c>
      <c r="F323" s="2">
        <v>7114.81</v>
      </c>
      <c r="G323" s="2">
        <v>69.25</v>
      </c>
      <c r="H323" s="2">
        <v>0</v>
      </c>
      <c r="I323" s="2">
        <v>0</v>
      </c>
      <c r="J323" s="100">
        <f t="shared" ref="J323:J386" si="20">SUM(C323:I323)-E323</f>
        <v>25089.43</v>
      </c>
      <c r="K323" s="2">
        <v>32841.49</v>
      </c>
      <c r="L323" s="3">
        <f t="shared" ref="L323:L386" si="21">J323-K323</f>
        <v>-7752.0599999999977</v>
      </c>
      <c r="M323" s="101">
        <f t="shared" ref="M323:M386" si="22">IF(J323=0,0,L323/J323)</f>
        <v>-0.3089771270212196</v>
      </c>
      <c r="O323" s="2">
        <v>1842.18</v>
      </c>
      <c r="P323" s="3">
        <f t="shared" ref="P323:P386" si="23">O323-J323</f>
        <v>-23247.25</v>
      </c>
    </row>
    <row r="324" spans="1:16" x14ac:dyDescent="0.35">
      <c r="A324">
        <v>71906</v>
      </c>
      <c r="B324" s="2">
        <v>172713.85</v>
      </c>
      <c r="C324" s="2">
        <v>295724.01</v>
      </c>
      <c r="D324" s="2">
        <v>2878.56</v>
      </c>
      <c r="E324" s="2">
        <v>2421.0500000000002</v>
      </c>
      <c r="F324" s="2">
        <v>4145.4799999999996</v>
      </c>
      <c r="G324" s="2">
        <v>40.35</v>
      </c>
      <c r="H324" s="2">
        <v>0</v>
      </c>
      <c r="I324" s="2">
        <v>0</v>
      </c>
      <c r="J324" s="100">
        <f t="shared" si="20"/>
        <v>302788.39999999997</v>
      </c>
      <c r="K324" s="2">
        <v>287043.02</v>
      </c>
      <c r="L324" s="3">
        <f t="shared" si="21"/>
        <v>15745.379999999946</v>
      </c>
      <c r="M324" s="101">
        <f t="shared" si="22"/>
        <v>5.2001265570279273E-2</v>
      </c>
      <c r="O324" s="2">
        <v>0</v>
      </c>
      <c r="P324" s="3">
        <f t="shared" si="23"/>
        <v>-302788.39999999997</v>
      </c>
    </row>
    <row r="325" spans="1:16" x14ac:dyDescent="0.35">
      <c r="A325">
        <v>71907</v>
      </c>
      <c r="B325" s="2">
        <v>32795.449999999997</v>
      </c>
      <c r="C325" s="2">
        <v>56153.04</v>
      </c>
      <c r="D325" s="2">
        <v>546.6</v>
      </c>
      <c r="E325" s="2">
        <v>0</v>
      </c>
      <c r="F325" s="2">
        <v>0</v>
      </c>
      <c r="G325" s="2">
        <v>0</v>
      </c>
      <c r="H325" s="2">
        <v>0</v>
      </c>
      <c r="I325" s="2">
        <v>0</v>
      </c>
      <c r="J325" s="100">
        <f t="shared" si="20"/>
        <v>56699.64</v>
      </c>
      <c r="K325" s="2">
        <v>52652.700000000004</v>
      </c>
      <c r="L325" s="3">
        <f t="shared" si="21"/>
        <v>4046.9399999999951</v>
      </c>
      <c r="M325" s="101">
        <f t="shared" si="22"/>
        <v>7.1375056349564037E-2</v>
      </c>
      <c r="O325" s="2">
        <v>0</v>
      </c>
      <c r="P325" s="3">
        <f t="shared" si="23"/>
        <v>-56699.64</v>
      </c>
    </row>
    <row r="326" spans="1:16" x14ac:dyDescent="0.35">
      <c r="A326">
        <v>72001</v>
      </c>
      <c r="B326" s="2">
        <v>240232.21</v>
      </c>
      <c r="C326" s="2">
        <v>383668.41</v>
      </c>
      <c r="D326" s="2">
        <v>4003.84</v>
      </c>
      <c r="E326" s="2">
        <v>42203.72</v>
      </c>
      <c r="F326" s="2">
        <v>72261.649999999994</v>
      </c>
      <c r="G326" s="2">
        <v>703.39</v>
      </c>
      <c r="H326" s="2">
        <v>0</v>
      </c>
      <c r="I326" s="2">
        <v>0</v>
      </c>
      <c r="J326" s="100">
        <f t="shared" si="20"/>
        <v>460637.29000000004</v>
      </c>
      <c r="K326" s="2">
        <v>430517.91000000003</v>
      </c>
      <c r="L326" s="3">
        <f t="shared" si="21"/>
        <v>30119.380000000005</v>
      </c>
      <c r="M326" s="101">
        <f t="shared" si="22"/>
        <v>6.5386325974607917E-2</v>
      </c>
      <c r="O326" s="2">
        <v>27662.37</v>
      </c>
      <c r="P326" s="3">
        <f t="shared" si="23"/>
        <v>-432974.92000000004</v>
      </c>
    </row>
    <row r="327" spans="1:16" x14ac:dyDescent="0.35">
      <c r="A327">
        <v>72002</v>
      </c>
      <c r="B327" s="2">
        <v>820833.28000000003</v>
      </c>
      <c r="C327" s="2">
        <v>1328184.5</v>
      </c>
      <c r="D327" s="2">
        <v>13680.67</v>
      </c>
      <c r="E327" s="2">
        <v>69481.119999999995</v>
      </c>
      <c r="F327" s="2">
        <v>118966.71</v>
      </c>
      <c r="G327" s="2">
        <v>1158.04</v>
      </c>
      <c r="H327" s="2">
        <v>0</v>
      </c>
      <c r="I327" s="2">
        <v>0</v>
      </c>
      <c r="J327" s="100">
        <f t="shared" si="20"/>
        <v>1461989.92</v>
      </c>
      <c r="K327" s="2">
        <v>1436959.9000000001</v>
      </c>
      <c r="L327" s="3">
        <f t="shared" si="21"/>
        <v>25030.019999999786</v>
      </c>
      <c r="M327" s="101">
        <f t="shared" si="22"/>
        <v>1.7120514757037304E-2</v>
      </c>
      <c r="O327" s="2">
        <v>77263.64</v>
      </c>
      <c r="P327" s="3">
        <f t="shared" si="23"/>
        <v>-1384726.28</v>
      </c>
    </row>
    <row r="328" spans="1:16" x14ac:dyDescent="0.35">
      <c r="A328">
        <v>72004</v>
      </c>
      <c r="B328" s="2">
        <v>27188.73</v>
      </c>
      <c r="C328" s="2">
        <v>43821.48</v>
      </c>
      <c r="D328" s="2">
        <v>453.17</v>
      </c>
      <c r="E328" s="2">
        <v>7544.81</v>
      </c>
      <c r="F328" s="2">
        <v>12918.23</v>
      </c>
      <c r="G328" s="2">
        <v>125.74</v>
      </c>
      <c r="H328" s="2">
        <v>0</v>
      </c>
      <c r="I328" s="2">
        <v>0</v>
      </c>
      <c r="J328" s="100">
        <f t="shared" si="20"/>
        <v>57318.62</v>
      </c>
      <c r="K328" s="2">
        <v>56187.74</v>
      </c>
      <c r="L328" s="3">
        <f t="shared" si="21"/>
        <v>1130.8800000000047</v>
      </c>
      <c r="M328" s="101">
        <f t="shared" si="22"/>
        <v>1.9729714358091743E-2</v>
      </c>
      <c r="O328" s="2">
        <v>2731.55</v>
      </c>
      <c r="P328" s="3">
        <f t="shared" si="23"/>
        <v>-54587.07</v>
      </c>
    </row>
    <row r="329" spans="1:16" x14ac:dyDescent="0.35">
      <c r="A329">
        <v>72006</v>
      </c>
      <c r="B329" s="2">
        <v>15104.82</v>
      </c>
      <c r="C329" s="2">
        <v>25862.86</v>
      </c>
      <c r="D329" s="2">
        <v>251.75</v>
      </c>
      <c r="E329" s="2">
        <v>0</v>
      </c>
      <c r="F329" s="2">
        <v>0</v>
      </c>
      <c r="G329" s="2">
        <v>0</v>
      </c>
      <c r="H329" s="2">
        <v>0</v>
      </c>
      <c r="I329" s="2">
        <v>0</v>
      </c>
      <c r="J329" s="100">
        <f t="shared" si="20"/>
        <v>26114.61</v>
      </c>
      <c r="K329" s="2">
        <v>26168.61</v>
      </c>
      <c r="L329" s="3">
        <f t="shared" si="21"/>
        <v>-54</v>
      </c>
      <c r="M329" s="101">
        <f t="shared" si="22"/>
        <v>-2.0678080201082844E-3</v>
      </c>
      <c r="O329" s="2">
        <v>0</v>
      </c>
      <c r="P329" s="3">
        <f t="shared" si="23"/>
        <v>-26114.61</v>
      </c>
    </row>
    <row r="330" spans="1:16" x14ac:dyDescent="0.35">
      <c r="A330">
        <v>72007</v>
      </c>
      <c r="B330" s="2">
        <v>38912.46</v>
      </c>
      <c r="C330" s="2">
        <v>61926.59</v>
      </c>
      <c r="D330" s="2">
        <v>648.54999999999995</v>
      </c>
      <c r="E330" s="2">
        <v>0</v>
      </c>
      <c r="F330" s="2">
        <v>0</v>
      </c>
      <c r="G330" s="2">
        <v>0</v>
      </c>
      <c r="H330" s="2">
        <v>0</v>
      </c>
      <c r="I330" s="2">
        <v>0</v>
      </c>
      <c r="J330" s="100">
        <f t="shared" si="20"/>
        <v>62575.14</v>
      </c>
      <c r="K330" s="2">
        <v>69668.36</v>
      </c>
      <c r="L330" s="3">
        <f t="shared" si="21"/>
        <v>-7093.2200000000012</v>
      </c>
      <c r="M330" s="101">
        <f t="shared" si="22"/>
        <v>-0.11335523979650707</v>
      </c>
      <c r="O330" s="2">
        <v>4699.75</v>
      </c>
      <c r="P330" s="3">
        <f t="shared" si="23"/>
        <v>-57875.39</v>
      </c>
    </row>
    <row r="331" spans="1:16" x14ac:dyDescent="0.35">
      <c r="A331">
        <v>72009</v>
      </c>
      <c r="B331" s="2">
        <v>286091.96999999997</v>
      </c>
      <c r="C331" s="2">
        <v>465362.24</v>
      </c>
      <c r="D331" s="2">
        <v>4768.1899999999996</v>
      </c>
      <c r="E331" s="2">
        <v>5274.12</v>
      </c>
      <c r="F331" s="2">
        <v>9030.44</v>
      </c>
      <c r="G331" s="2">
        <v>87.9</v>
      </c>
      <c r="H331" s="2">
        <v>0</v>
      </c>
      <c r="I331" s="2">
        <v>0</v>
      </c>
      <c r="J331" s="100">
        <f t="shared" si="20"/>
        <v>479248.77</v>
      </c>
      <c r="K331" s="2">
        <v>468267.32999999996</v>
      </c>
      <c r="L331" s="3">
        <f t="shared" si="21"/>
        <v>10981.440000000061</v>
      </c>
      <c r="M331" s="101">
        <f t="shared" si="22"/>
        <v>2.2913861625560479E-2</v>
      </c>
      <c r="O331" s="2">
        <v>24489.72</v>
      </c>
      <c r="P331" s="3">
        <f t="shared" si="23"/>
        <v>-454759.05000000005</v>
      </c>
    </row>
    <row r="332" spans="1:16" x14ac:dyDescent="0.35">
      <c r="A332">
        <v>72010</v>
      </c>
      <c r="B332" s="2">
        <v>18946.830000000002</v>
      </c>
      <c r="C332" s="2">
        <v>30641.86</v>
      </c>
      <c r="D332" s="2">
        <v>315.77</v>
      </c>
      <c r="E332" s="2">
        <v>356.97</v>
      </c>
      <c r="F332" s="2">
        <v>611.21</v>
      </c>
      <c r="G332" s="2">
        <v>5.94</v>
      </c>
      <c r="H332" s="2">
        <v>0</v>
      </c>
      <c r="I332" s="2">
        <v>0</v>
      </c>
      <c r="J332" s="100">
        <f t="shared" si="20"/>
        <v>31574.78</v>
      </c>
      <c r="K332" s="2">
        <v>29605.88</v>
      </c>
      <c r="L332" s="3">
        <f t="shared" si="21"/>
        <v>1968.8999999999978</v>
      </c>
      <c r="M332" s="101">
        <f t="shared" si="22"/>
        <v>6.2356729009671576E-2</v>
      </c>
      <c r="O332" s="2">
        <v>1799.02</v>
      </c>
      <c r="P332" s="3">
        <f t="shared" si="23"/>
        <v>-29775.759999999998</v>
      </c>
    </row>
    <row r="333" spans="1:16" x14ac:dyDescent="0.35">
      <c r="A333">
        <v>72011</v>
      </c>
      <c r="B333" s="2">
        <v>10609.05</v>
      </c>
      <c r="C333" s="2">
        <v>16998.7</v>
      </c>
      <c r="D333" s="2">
        <v>176.82</v>
      </c>
      <c r="E333" s="2">
        <v>0</v>
      </c>
      <c r="F333" s="2">
        <v>0</v>
      </c>
      <c r="G333" s="2">
        <v>0</v>
      </c>
      <c r="H333" s="2">
        <v>0</v>
      </c>
      <c r="I333" s="2">
        <v>0</v>
      </c>
      <c r="J333" s="100">
        <f t="shared" si="20"/>
        <v>17175.52</v>
      </c>
      <c r="K333" s="2">
        <v>17122.55</v>
      </c>
      <c r="L333" s="3">
        <f t="shared" si="21"/>
        <v>52.970000000001164</v>
      </c>
      <c r="M333" s="101">
        <f t="shared" si="22"/>
        <v>3.084040541421812E-3</v>
      </c>
      <c r="O333" s="2">
        <v>1166.33</v>
      </c>
      <c r="P333" s="3">
        <f t="shared" si="23"/>
        <v>-16009.19</v>
      </c>
    </row>
    <row r="334" spans="1:16" x14ac:dyDescent="0.35">
      <c r="A334">
        <v>72012</v>
      </c>
      <c r="B334" s="2">
        <v>2055.6999999999998</v>
      </c>
      <c r="C334" s="2">
        <v>3519.78</v>
      </c>
      <c r="D334" s="2">
        <v>34.270000000000003</v>
      </c>
      <c r="E334" s="2">
        <v>774</v>
      </c>
      <c r="F334" s="2">
        <v>1325.26</v>
      </c>
      <c r="G334" s="2">
        <v>12.9</v>
      </c>
      <c r="H334" s="2">
        <v>0</v>
      </c>
      <c r="I334" s="2">
        <v>0</v>
      </c>
      <c r="J334" s="100">
        <f t="shared" si="20"/>
        <v>4892.21</v>
      </c>
      <c r="K334" s="2">
        <v>9320.57</v>
      </c>
      <c r="L334" s="3">
        <f t="shared" si="21"/>
        <v>-4428.3599999999997</v>
      </c>
      <c r="M334" s="101">
        <f t="shared" si="22"/>
        <v>-0.90518599978332892</v>
      </c>
      <c r="O334" s="2">
        <v>0</v>
      </c>
      <c r="P334" s="3">
        <f t="shared" si="23"/>
        <v>-4892.21</v>
      </c>
    </row>
    <row r="335" spans="1:16" x14ac:dyDescent="0.35">
      <c r="A335">
        <v>72101</v>
      </c>
      <c r="B335" s="2">
        <v>1113490.3999999999</v>
      </c>
      <c r="C335" s="2">
        <v>1797402.77</v>
      </c>
      <c r="D335" s="2">
        <v>18558.060000000001</v>
      </c>
      <c r="E335" s="2">
        <v>49376.49</v>
      </c>
      <c r="F335" s="2">
        <v>84543.5</v>
      </c>
      <c r="G335" s="2">
        <v>822.94</v>
      </c>
      <c r="H335" s="2">
        <v>0</v>
      </c>
      <c r="I335" s="2">
        <v>0</v>
      </c>
      <c r="J335" s="100">
        <f t="shared" si="20"/>
        <v>1901327.27</v>
      </c>
      <c r="K335" s="2">
        <v>1877510.37</v>
      </c>
      <c r="L335" s="3">
        <f t="shared" si="21"/>
        <v>23816.899999999907</v>
      </c>
      <c r="M335" s="101">
        <f t="shared" si="22"/>
        <v>1.25264600028589E-2</v>
      </c>
      <c r="O335" s="2">
        <v>109136.71</v>
      </c>
      <c r="P335" s="3">
        <f t="shared" si="23"/>
        <v>-1792190.56</v>
      </c>
    </row>
    <row r="336" spans="1:16" x14ac:dyDescent="0.35">
      <c r="A336">
        <v>72102</v>
      </c>
      <c r="B336" s="2">
        <v>1942075.9</v>
      </c>
      <c r="C336" s="2">
        <v>3119312.1</v>
      </c>
      <c r="D336" s="2">
        <v>32367.89</v>
      </c>
      <c r="E336" s="2">
        <v>113806.6</v>
      </c>
      <c r="F336" s="2">
        <v>194862.07</v>
      </c>
      <c r="G336" s="2">
        <v>1896.73</v>
      </c>
      <c r="H336" s="2">
        <v>0</v>
      </c>
      <c r="I336" s="2">
        <v>0</v>
      </c>
      <c r="J336" s="100">
        <f t="shared" si="20"/>
        <v>3348438.79</v>
      </c>
      <c r="K336" s="2">
        <v>3397102.5</v>
      </c>
      <c r="L336" s="3">
        <f t="shared" si="21"/>
        <v>-48663.709999999963</v>
      </c>
      <c r="M336" s="101">
        <f t="shared" si="22"/>
        <v>-1.4533253570390026E-2</v>
      </c>
      <c r="O336" s="2">
        <v>205943.51</v>
      </c>
      <c r="P336" s="3">
        <f t="shared" si="23"/>
        <v>-3142495.2800000003</v>
      </c>
    </row>
    <row r="337" spans="1:16" x14ac:dyDescent="0.35">
      <c r="A337">
        <v>72108</v>
      </c>
      <c r="B337" s="2">
        <v>19997.099999999999</v>
      </c>
      <c r="C337" s="2">
        <v>32141.79</v>
      </c>
      <c r="D337" s="2">
        <v>333.33</v>
      </c>
      <c r="E337" s="2">
        <v>388.27</v>
      </c>
      <c r="F337" s="2">
        <v>664.57</v>
      </c>
      <c r="G337" s="2">
        <v>6.5</v>
      </c>
      <c r="H337" s="2">
        <v>0</v>
      </c>
      <c r="I337" s="2">
        <v>0</v>
      </c>
      <c r="J337" s="100">
        <f t="shared" si="20"/>
        <v>33146.19</v>
      </c>
      <c r="K337" s="2">
        <v>31890.120000000003</v>
      </c>
      <c r="L337" s="3">
        <f t="shared" si="21"/>
        <v>1256.0699999999997</v>
      </c>
      <c r="M337" s="101">
        <f t="shared" si="22"/>
        <v>3.7894853073611165E-2</v>
      </c>
      <c r="O337" s="2">
        <v>2097.7800000000002</v>
      </c>
      <c r="P337" s="3">
        <f t="shared" si="23"/>
        <v>-31048.410000000003</v>
      </c>
    </row>
    <row r="338" spans="1:16" x14ac:dyDescent="0.35">
      <c r="A338">
        <v>72109</v>
      </c>
      <c r="B338" s="2">
        <v>5811.95</v>
      </c>
      <c r="C338" s="2">
        <v>9418.5300000000007</v>
      </c>
      <c r="D338" s="2">
        <v>96.87</v>
      </c>
      <c r="E338" s="2">
        <v>0</v>
      </c>
      <c r="F338" s="2">
        <v>0</v>
      </c>
      <c r="G338" s="2">
        <v>0</v>
      </c>
      <c r="H338" s="2">
        <v>0</v>
      </c>
      <c r="I338" s="2">
        <v>0</v>
      </c>
      <c r="J338" s="100">
        <f t="shared" si="20"/>
        <v>9515.4000000000015</v>
      </c>
      <c r="K338" s="2">
        <v>9910.6</v>
      </c>
      <c r="L338" s="3">
        <f t="shared" si="21"/>
        <v>-395.19999999999891</v>
      </c>
      <c r="M338" s="101">
        <f t="shared" si="22"/>
        <v>-4.1532673350568428E-2</v>
      </c>
      <c r="O338" s="2">
        <v>532.62</v>
      </c>
      <c r="P338" s="3">
        <f t="shared" si="23"/>
        <v>-8982.7800000000007</v>
      </c>
    </row>
    <row r="339" spans="1:16" x14ac:dyDescent="0.35">
      <c r="A339">
        <v>72110</v>
      </c>
      <c r="B339" s="2">
        <v>149270.64000000001</v>
      </c>
      <c r="C339" s="2">
        <v>255584.47</v>
      </c>
      <c r="D339" s="2">
        <v>2487.87</v>
      </c>
      <c r="E339" s="2">
        <v>11168.97</v>
      </c>
      <c r="F339" s="2">
        <v>19123.72</v>
      </c>
      <c r="G339" s="2">
        <v>186.15</v>
      </c>
      <c r="H339" s="2">
        <v>0</v>
      </c>
      <c r="I339" s="2">
        <v>0</v>
      </c>
      <c r="J339" s="100">
        <f t="shared" si="20"/>
        <v>277382.21000000008</v>
      </c>
      <c r="K339" s="2">
        <v>217408.43999999997</v>
      </c>
      <c r="L339" s="3">
        <f t="shared" si="21"/>
        <v>59973.770000000106</v>
      </c>
      <c r="M339" s="101">
        <f t="shared" si="22"/>
        <v>0.21621346949395237</v>
      </c>
      <c r="O339" s="2">
        <v>0</v>
      </c>
      <c r="P339" s="3">
        <f t="shared" si="23"/>
        <v>-277382.21000000008</v>
      </c>
    </row>
    <row r="340" spans="1:16" x14ac:dyDescent="0.35">
      <c r="A340">
        <v>72111</v>
      </c>
      <c r="B340" s="2">
        <v>5106.78</v>
      </c>
      <c r="C340" s="2">
        <v>8076.12</v>
      </c>
      <c r="D340" s="2">
        <v>85.12</v>
      </c>
      <c r="E340" s="2">
        <v>0</v>
      </c>
      <c r="F340" s="2">
        <v>0</v>
      </c>
      <c r="G340" s="2">
        <v>0</v>
      </c>
      <c r="H340" s="2">
        <v>0</v>
      </c>
      <c r="I340" s="2">
        <v>0</v>
      </c>
      <c r="J340" s="100">
        <f t="shared" si="20"/>
        <v>8161.24</v>
      </c>
      <c r="K340" s="2">
        <v>8750.33</v>
      </c>
      <c r="L340" s="3">
        <f t="shared" si="21"/>
        <v>-589.09000000000015</v>
      </c>
      <c r="M340" s="101">
        <f t="shared" si="22"/>
        <v>-7.2181433213580309E-2</v>
      </c>
      <c r="O340" s="2">
        <v>667.82</v>
      </c>
      <c r="P340" s="3">
        <f t="shared" si="23"/>
        <v>-7493.42</v>
      </c>
    </row>
    <row r="341" spans="1:16" x14ac:dyDescent="0.35">
      <c r="A341">
        <v>72112</v>
      </c>
      <c r="B341" s="2">
        <v>167899.29</v>
      </c>
      <c r="C341" s="2">
        <v>265366.69</v>
      </c>
      <c r="D341" s="2">
        <v>2798.42</v>
      </c>
      <c r="E341" s="2">
        <v>20460.72</v>
      </c>
      <c r="F341" s="2">
        <v>35033.26</v>
      </c>
      <c r="G341" s="2">
        <v>341</v>
      </c>
      <c r="H341" s="2">
        <v>0</v>
      </c>
      <c r="I341" s="2">
        <v>0</v>
      </c>
      <c r="J341" s="100">
        <f t="shared" si="20"/>
        <v>303539.37</v>
      </c>
      <c r="K341" s="2">
        <v>359527.69999999995</v>
      </c>
      <c r="L341" s="3">
        <f t="shared" si="21"/>
        <v>-55988.329999999958</v>
      </c>
      <c r="M341" s="101">
        <f t="shared" si="22"/>
        <v>-0.18445162484194377</v>
      </c>
      <c r="O341" s="2">
        <v>22112.26</v>
      </c>
      <c r="P341" s="3">
        <f t="shared" si="23"/>
        <v>-281427.11</v>
      </c>
    </row>
    <row r="342" spans="1:16" x14ac:dyDescent="0.35">
      <c r="A342">
        <v>72113</v>
      </c>
      <c r="B342" s="2">
        <v>7007.95</v>
      </c>
      <c r="C342" s="2">
        <v>10978.5</v>
      </c>
      <c r="D342" s="2">
        <v>116.78</v>
      </c>
      <c r="E342" s="2">
        <v>0</v>
      </c>
      <c r="F342" s="2">
        <v>0</v>
      </c>
      <c r="G342" s="2">
        <v>0</v>
      </c>
      <c r="H342" s="2">
        <v>0</v>
      </c>
      <c r="I342" s="2">
        <v>0</v>
      </c>
      <c r="J342" s="100">
        <f t="shared" si="20"/>
        <v>11095.28</v>
      </c>
      <c r="K342" s="2">
        <v>9062.5500000000011</v>
      </c>
      <c r="L342" s="3">
        <f t="shared" si="21"/>
        <v>2032.7299999999996</v>
      </c>
      <c r="M342" s="101">
        <f t="shared" si="22"/>
        <v>0.18320673295311155</v>
      </c>
      <c r="O342" s="2">
        <v>1020.65</v>
      </c>
      <c r="P342" s="3">
        <f t="shared" si="23"/>
        <v>-10074.630000000001</v>
      </c>
    </row>
    <row r="343" spans="1:16" x14ac:dyDescent="0.35">
      <c r="A343">
        <v>72114</v>
      </c>
      <c r="B343" s="2">
        <v>31550.639999999999</v>
      </c>
      <c r="C343" s="2">
        <v>54021.73</v>
      </c>
      <c r="D343" s="2">
        <v>0</v>
      </c>
      <c r="E343" s="2">
        <v>1429.92</v>
      </c>
      <c r="F343" s="2">
        <v>2448.34</v>
      </c>
      <c r="G343" s="2">
        <v>0</v>
      </c>
      <c r="H343" s="2">
        <v>0</v>
      </c>
      <c r="I343" s="2">
        <v>0</v>
      </c>
      <c r="J343" s="100">
        <f t="shared" si="20"/>
        <v>56470.070000000007</v>
      </c>
      <c r="K343" s="2">
        <v>56291.409999999996</v>
      </c>
      <c r="L343" s="3">
        <f t="shared" si="21"/>
        <v>178.66000000001077</v>
      </c>
      <c r="M343" s="101">
        <f t="shared" si="22"/>
        <v>3.1637998677885603E-3</v>
      </c>
      <c r="O343" s="2">
        <v>0</v>
      </c>
      <c r="P343" s="3">
        <f t="shared" si="23"/>
        <v>-56470.070000000007</v>
      </c>
    </row>
    <row r="344" spans="1:16" x14ac:dyDescent="0.35">
      <c r="A344">
        <v>72115</v>
      </c>
      <c r="B344" s="2">
        <v>632797.15</v>
      </c>
      <c r="C344" s="2">
        <v>1021069.24</v>
      </c>
      <c r="D344" s="2">
        <v>10546.63</v>
      </c>
      <c r="E344" s="2">
        <v>19761.09</v>
      </c>
      <c r="F344" s="2">
        <v>33834.379999999997</v>
      </c>
      <c r="G344" s="2">
        <v>329.36</v>
      </c>
      <c r="H344" s="2">
        <v>0</v>
      </c>
      <c r="I344" s="2">
        <v>0</v>
      </c>
      <c r="J344" s="100">
        <f t="shared" si="20"/>
        <v>1065779.6099999999</v>
      </c>
      <c r="K344" s="2">
        <v>1149719.06</v>
      </c>
      <c r="L344" s="3">
        <f t="shared" si="21"/>
        <v>-83939.450000000186</v>
      </c>
      <c r="M344" s="101">
        <f t="shared" si="22"/>
        <v>-7.8758731366609838E-2</v>
      </c>
      <c r="O344" s="2">
        <v>62417.22</v>
      </c>
      <c r="P344" s="3">
        <f t="shared" si="23"/>
        <v>-1003362.3899999999</v>
      </c>
    </row>
    <row r="345" spans="1:16" x14ac:dyDescent="0.35">
      <c r="A345">
        <v>72116</v>
      </c>
      <c r="B345" s="2">
        <v>69190.179999999993</v>
      </c>
      <c r="C345" s="2">
        <v>118468.74</v>
      </c>
      <c r="D345" s="2">
        <v>1153.2</v>
      </c>
      <c r="E345" s="2">
        <v>12752.16</v>
      </c>
      <c r="F345" s="2">
        <v>21834.36</v>
      </c>
      <c r="G345" s="2">
        <v>212.52</v>
      </c>
      <c r="H345" s="2">
        <v>0</v>
      </c>
      <c r="I345" s="2">
        <v>0</v>
      </c>
      <c r="J345" s="100">
        <f t="shared" si="20"/>
        <v>141668.82</v>
      </c>
      <c r="K345" s="2">
        <v>133233.71</v>
      </c>
      <c r="L345" s="3">
        <f t="shared" si="21"/>
        <v>8435.1100000000151</v>
      </c>
      <c r="M345" s="101">
        <f t="shared" si="22"/>
        <v>5.9541047917248235E-2</v>
      </c>
      <c r="O345" s="2">
        <v>0</v>
      </c>
      <c r="P345" s="3">
        <f t="shared" si="23"/>
        <v>-141668.82</v>
      </c>
    </row>
    <row r="346" spans="1:16" x14ac:dyDescent="0.35">
      <c r="A346">
        <v>72117</v>
      </c>
      <c r="B346" s="2">
        <v>16821.45</v>
      </c>
      <c r="C346" s="2">
        <v>27550.15</v>
      </c>
      <c r="D346" s="2">
        <v>280.35000000000002</v>
      </c>
      <c r="E346" s="2">
        <v>243.37</v>
      </c>
      <c r="F346" s="2">
        <v>416.71</v>
      </c>
      <c r="G346" s="2">
        <v>4.0599999999999996</v>
      </c>
      <c r="H346" s="2">
        <v>0</v>
      </c>
      <c r="I346" s="2">
        <v>0</v>
      </c>
      <c r="J346" s="100">
        <f t="shared" si="20"/>
        <v>28251.27</v>
      </c>
      <c r="K346" s="2">
        <v>27453.659999999996</v>
      </c>
      <c r="L346" s="3">
        <f t="shared" si="21"/>
        <v>797.61000000000422</v>
      </c>
      <c r="M346" s="101">
        <f t="shared" si="22"/>
        <v>2.8232713078031685E-2</v>
      </c>
      <c r="O346" s="2">
        <v>1251.46</v>
      </c>
      <c r="P346" s="3">
        <f t="shared" si="23"/>
        <v>-26999.81</v>
      </c>
    </row>
    <row r="347" spans="1:16" x14ac:dyDescent="0.35">
      <c r="A347">
        <v>72119</v>
      </c>
      <c r="B347" s="2">
        <v>165128.51999999999</v>
      </c>
      <c r="C347" s="2">
        <v>268787.95</v>
      </c>
      <c r="D347" s="2">
        <v>2752.13</v>
      </c>
      <c r="E347" s="2">
        <v>15845.55</v>
      </c>
      <c r="F347" s="2">
        <v>27131.11</v>
      </c>
      <c r="G347" s="2">
        <v>264.08999999999997</v>
      </c>
      <c r="H347" s="2">
        <v>0</v>
      </c>
      <c r="I347" s="2">
        <v>0</v>
      </c>
      <c r="J347" s="100">
        <f t="shared" si="20"/>
        <v>298935.28000000003</v>
      </c>
      <c r="K347" s="2">
        <v>257518.5</v>
      </c>
      <c r="L347" s="3">
        <f t="shared" si="21"/>
        <v>41416.780000000028</v>
      </c>
      <c r="M347" s="101">
        <f t="shared" si="22"/>
        <v>0.13854764817321003</v>
      </c>
      <c r="O347" s="2">
        <v>13948.48</v>
      </c>
      <c r="P347" s="3">
        <f t="shared" si="23"/>
        <v>-284986.80000000005</v>
      </c>
    </row>
    <row r="348" spans="1:16" x14ac:dyDescent="0.35">
      <c r="A348">
        <v>72120</v>
      </c>
      <c r="B348" s="2">
        <v>3657.17</v>
      </c>
      <c r="C348" s="2">
        <v>6261.87</v>
      </c>
      <c r="D348" s="2">
        <v>60.96</v>
      </c>
      <c r="E348" s="2">
        <v>0</v>
      </c>
      <c r="F348" s="2">
        <v>0</v>
      </c>
      <c r="G348" s="2">
        <v>0</v>
      </c>
      <c r="H348" s="2">
        <v>0</v>
      </c>
      <c r="I348" s="2">
        <v>0</v>
      </c>
      <c r="J348" s="100">
        <f t="shared" si="20"/>
        <v>6322.83</v>
      </c>
      <c r="K348" s="2">
        <v>5817.2699999999995</v>
      </c>
      <c r="L348" s="3">
        <f t="shared" si="21"/>
        <v>505.5600000000004</v>
      </c>
      <c r="M348" s="101">
        <f t="shared" si="22"/>
        <v>7.9957866967797706E-2</v>
      </c>
      <c r="O348" s="2">
        <v>0</v>
      </c>
      <c r="P348" s="3">
        <f t="shared" si="23"/>
        <v>-6322.83</v>
      </c>
    </row>
    <row r="349" spans="1:16" x14ac:dyDescent="0.35">
      <c r="A349">
        <v>72122</v>
      </c>
      <c r="B349" s="2">
        <v>57114.77</v>
      </c>
      <c r="C349" s="2">
        <v>93183.29</v>
      </c>
      <c r="D349" s="2">
        <v>951.97</v>
      </c>
      <c r="E349" s="2">
        <v>0</v>
      </c>
      <c r="F349" s="2">
        <v>0</v>
      </c>
      <c r="G349" s="2">
        <v>0</v>
      </c>
      <c r="H349" s="2">
        <v>0</v>
      </c>
      <c r="I349" s="2">
        <v>0</v>
      </c>
      <c r="J349" s="100">
        <f t="shared" si="20"/>
        <v>94135.26</v>
      </c>
      <c r="K349" s="2">
        <v>88191.750000000015</v>
      </c>
      <c r="L349" s="3">
        <f t="shared" si="21"/>
        <v>5943.5099999999802</v>
      </c>
      <c r="M349" s="101">
        <f t="shared" si="22"/>
        <v>6.3137978266591926E-2</v>
      </c>
      <c r="O349" s="2">
        <v>4610.0600000000004</v>
      </c>
      <c r="P349" s="3">
        <f t="shared" si="23"/>
        <v>-89525.2</v>
      </c>
    </row>
    <row r="350" spans="1:16" x14ac:dyDescent="0.35">
      <c r="A350">
        <v>72123</v>
      </c>
      <c r="B350" s="2">
        <v>34073.79</v>
      </c>
      <c r="C350" s="2">
        <v>58341.78</v>
      </c>
      <c r="D350" s="2">
        <v>567.91</v>
      </c>
      <c r="E350" s="2">
        <v>0</v>
      </c>
      <c r="F350" s="2">
        <v>0</v>
      </c>
      <c r="G350" s="2">
        <v>0</v>
      </c>
      <c r="H350" s="2">
        <v>0</v>
      </c>
      <c r="I350" s="2">
        <v>0</v>
      </c>
      <c r="J350" s="100">
        <f t="shared" si="20"/>
        <v>58909.69</v>
      </c>
      <c r="K350" s="2">
        <v>55200.14</v>
      </c>
      <c r="L350" s="3">
        <f t="shared" si="21"/>
        <v>3709.5500000000029</v>
      </c>
      <c r="M350" s="101">
        <f t="shared" si="22"/>
        <v>6.2970115782310224E-2</v>
      </c>
      <c r="O350" s="2">
        <v>0</v>
      </c>
      <c r="P350" s="3">
        <f t="shared" si="23"/>
        <v>-58909.69</v>
      </c>
    </row>
    <row r="351" spans="1:16" x14ac:dyDescent="0.35">
      <c r="A351">
        <v>72124</v>
      </c>
      <c r="B351" s="2">
        <v>263982.61</v>
      </c>
      <c r="C351" s="2">
        <v>451996.66</v>
      </c>
      <c r="D351" s="2">
        <v>4399.71</v>
      </c>
      <c r="E351" s="2">
        <v>15651.82</v>
      </c>
      <c r="F351" s="2">
        <v>26799.43</v>
      </c>
      <c r="G351" s="2">
        <v>260.86</v>
      </c>
      <c r="H351" s="2">
        <v>0</v>
      </c>
      <c r="I351" s="2">
        <v>0</v>
      </c>
      <c r="J351" s="100">
        <f t="shared" si="20"/>
        <v>483456.66</v>
      </c>
      <c r="K351" s="2">
        <v>459514.89</v>
      </c>
      <c r="L351" s="3">
        <f t="shared" si="21"/>
        <v>23941.76999999996</v>
      </c>
      <c r="M351" s="101">
        <f t="shared" si="22"/>
        <v>4.9522060571055036E-2</v>
      </c>
      <c r="O351" s="2">
        <v>0</v>
      </c>
      <c r="P351" s="3">
        <f t="shared" si="23"/>
        <v>-483456.66</v>
      </c>
    </row>
    <row r="352" spans="1:16" x14ac:dyDescent="0.35">
      <c r="A352">
        <v>72125</v>
      </c>
      <c r="B352" s="2">
        <v>10527.85</v>
      </c>
      <c r="C352" s="2">
        <v>18026.2</v>
      </c>
      <c r="D352" s="2">
        <v>0</v>
      </c>
      <c r="E352" s="2">
        <v>5436.86</v>
      </c>
      <c r="F352" s="2">
        <v>9309.0400000000009</v>
      </c>
      <c r="G352" s="2">
        <v>0</v>
      </c>
      <c r="H352" s="2">
        <v>0</v>
      </c>
      <c r="I352" s="2">
        <v>0</v>
      </c>
      <c r="J352" s="100">
        <f t="shared" si="20"/>
        <v>27335.240000000005</v>
      </c>
      <c r="K352" s="2">
        <v>22768.34</v>
      </c>
      <c r="L352" s="3">
        <f t="shared" si="21"/>
        <v>4566.9000000000051</v>
      </c>
      <c r="M352" s="101">
        <f t="shared" si="22"/>
        <v>0.16707005316214543</v>
      </c>
      <c r="O352" s="2">
        <v>0</v>
      </c>
      <c r="P352" s="3">
        <f t="shared" si="23"/>
        <v>-27335.240000000005</v>
      </c>
    </row>
    <row r="353" spans="1:16" x14ac:dyDescent="0.35">
      <c r="A353">
        <v>72126</v>
      </c>
      <c r="B353" s="2">
        <v>0</v>
      </c>
      <c r="C353" s="109">
        <v>-134.74</v>
      </c>
      <c r="D353" s="2">
        <v>0</v>
      </c>
      <c r="E353" s="2">
        <v>2024.99</v>
      </c>
      <c r="F353" s="2">
        <v>3467.17</v>
      </c>
      <c r="G353" s="2">
        <v>33.74</v>
      </c>
      <c r="H353" s="2">
        <v>0</v>
      </c>
      <c r="I353" s="2">
        <v>0</v>
      </c>
      <c r="J353" s="100">
        <f t="shared" si="20"/>
        <v>3366.17</v>
      </c>
      <c r="K353" s="2">
        <v>3473.6799999999994</v>
      </c>
      <c r="L353" s="3">
        <f t="shared" si="21"/>
        <v>-107.50999999999931</v>
      </c>
      <c r="M353" s="101">
        <f t="shared" si="22"/>
        <v>-3.1938375067212678E-2</v>
      </c>
      <c r="O353" s="2">
        <v>134.74</v>
      </c>
      <c r="P353" s="3">
        <f t="shared" si="23"/>
        <v>-3231.4300000000003</v>
      </c>
    </row>
    <row r="354" spans="1:16" x14ac:dyDescent="0.35">
      <c r="A354">
        <v>72127</v>
      </c>
      <c r="B354" s="2">
        <v>74339.86</v>
      </c>
      <c r="C354" s="2">
        <v>127286.37</v>
      </c>
      <c r="D354" s="2">
        <v>1239.01</v>
      </c>
      <c r="E354" s="2">
        <v>3894.25</v>
      </c>
      <c r="F354" s="2">
        <v>6667.82</v>
      </c>
      <c r="G354" s="2">
        <v>64.91</v>
      </c>
      <c r="H354" s="2">
        <v>0</v>
      </c>
      <c r="I354" s="2">
        <v>0</v>
      </c>
      <c r="J354" s="100">
        <f t="shared" si="20"/>
        <v>135258.11000000002</v>
      </c>
      <c r="K354" s="2">
        <v>129023.06</v>
      </c>
      <c r="L354" s="3">
        <f t="shared" si="21"/>
        <v>6235.0500000000175</v>
      </c>
      <c r="M354" s="101">
        <f t="shared" si="22"/>
        <v>4.6097420701797599E-2</v>
      </c>
      <c r="O354" s="2">
        <v>0</v>
      </c>
      <c r="P354" s="3">
        <f t="shared" si="23"/>
        <v>-135258.11000000002</v>
      </c>
    </row>
    <row r="355" spans="1:16" x14ac:dyDescent="0.35">
      <c r="A355">
        <v>72201</v>
      </c>
      <c r="B355" s="2">
        <v>388115.42</v>
      </c>
      <c r="C355" s="2">
        <v>624656.04</v>
      </c>
      <c r="D355" s="2">
        <v>6467.2</v>
      </c>
      <c r="E355" s="2">
        <v>11106.94</v>
      </c>
      <c r="F355" s="2">
        <v>19017.14</v>
      </c>
      <c r="G355" s="2">
        <v>185.14</v>
      </c>
      <c r="H355" s="2">
        <v>0</v>
      </c>
      <c r="I355" s="2">
        <v>0</v>
      </c>
      <c r="J355" s="100">
        <f t="shared" si="20"/>
        <v>650325.52</v>
      </c>
      <c r="K355" s="2">
        <v>671443.89</v>
      </c>
      <c r="L355" s="3">
        <f t="shared" si="21"/>
        <v>-21118.369999999995</v>
      </c>
      <c r="M355" s="101">
        <f t="shared" si="22"/>
        <v>-3.247353725254392E-2</v>
      </c>
      <c r="O355" s="2">
        <v>40457.279999999999</v>
      </c>
      <c r="P355" s="3">
        <f t="shared" si="23"/>
        <v>-609868.24</v>
      </c>
    </row>
    <row r="356" spans="1:16" x14ac:dyDescent="0.35">
      <c r="A356">
        <v>72202</v>
      </c>
      <c r="B356" s="2">
        <v>1133775.45</v>
      </c>
      <c r="C356" s="2">
        <v>1816109.67</v>
      </c>
      <c r="D356" s="2">
        <v>18896.39</v>
      </c>
      <c r="E356" s="2">
        <v>105921.52</v>
      </c>
      <c r="F356" s="2">
        <v>181361.44</v>
      </c>
      <c r="G356" s="2">
        <v>1765.41</v>
      </c>
      <c r="H356" s="2">
        <v>0</v>
      </c>
      <c r="I356" s="2">
        <v>0</v>
      </c>
      <c r="J356" s="100">
        <f t="shared" si="20"/>
        <v>2018132.9100000001</v>
      </c>
      <c r="K356" s="2">
        <v>2037983.7100000002</v>
      </c>
      <c r="L356" s="3">
        <f t="shared" si="21"/>
        <v>-19850.800000000047</v>
      </c>
      <c r="M356" s="101">
        <f t="shared" si="22"/>
        <v>-9.8362203508192362E-3</v>
      </c>
      <c r="O356" s="2">
        <v>125165.36</v>
      </c>
      <c r="P356" s="3">
        <f t="shared" si="23"/>
        <v>-1892967.55</v>
      </c>
    </row>
    <row r="357" spans="1:16" x14ac:dyDescent="0.35">
      <c r="A357">
        <v>72203</v>
      </c>
      <c r="B357" s="2">
        <v>21224.400000000001</v>
      </c>
      <c r="C357" s="2">
        <v>36340.550000000003</v>
      </c>
      <c r="D357" s="2">
        <v>353.73</v>
      </c>
      <c r="E357" s="2">
        <v>4361.3500000000004</v>
      </c>
      <c r="F357" s="2">
        <v>7467.57</v>
      </c>
      <c r="G357" s="2">
        <v>72.69</v>
      </c>
      <c r="H357" s="2">
        <v>0</v>
      </c>
      <c r="I357" s="2">
        <v>0</v>
      </c>
      <c r="J357" s="100">
        <f t="shared" si="20"/>
        <v>44234.540000000008</v>
      </c>
      <c r="K357" s="2">
        <v>44286.560000000005</v>
      </c>
      <c r="L357" s="3">
        <f t="shared" si="21"/>
        <v>-52.019999999996799</v>
      </c>
      <c r="M357" s="101">
        <f t="shared" si="22"/>
        <v>-1.1760040909207328E-3</v>
      </c>
      <c r="O357" s="2">
        <v>0</v>
      </c>
      <c r="P357" s="3">
        <f t="shared" si="23"/>
        <v>-44234.540000000008</v>
      </c>
    </row>
    <row r="358" spans="1:16" x14ac:dyDescent="0.35">
      <c r="A358">
        <v>72204</v>
      </c>
      <c r="B358" s="2">
        <v>354087.73</v>
      </c>
      <c r="C358" s="2">
        <v>606276.84</v>
      </c>
      <c r="D358" s="2">
        <v>5901.42</v>
      </c>
      <c r="E358" s="2">
        <v>33905.599999999999</v>
      </c>
      <c r="F358" s="2">
        <v>58053.919999999998</v>
      </c>
      <c r="G358" s="2">
        <v>565.08000000000004</v>
      </c>
      <c r="H358" s="2">
        <v>0</v>
      </c>
      <c r="I358" s="2">
        <v>0</v>
      </c>
      <c r="J358" s="100">
        <f t="shared" si="20"/>
        <v>670797.26</v>
      </c>
      <c r="K358" s="2">
        <v>640617.74</v>
      </c>
      <c r="L358" s="3">
        <f t="shared" si="21"/>
        <v>30179.520000000019</v>
      </c>
      <c r="M358" s="101">
        <f t="shared" si="22"/>
        <v>4.4990523664333419E-2</v>
      </c>
      <c r="O358" s="2">
        <v>0</v>
      </c>
      <c r="P358" s="3">
        <f t="shared" si="23"/>
        <v>-670797.26</v>
      </c>
    </row>
    <row r="359" spans="1:16" x14ac:dyDescent="0.35">
      <c r="A359">
        <v>72205</v>
      </c>
      <c r="B359" s="2">
        <v>218019.55</v>
      </c>
      <c r="C359" s="2">
        <v>352583.57</v>
      </c>
      <c r="D359" s="2">
        <v>3633.72</v>
      </c>
      <c r="E359" s="2">
        <v>12274.97</v>
      </c>
      <c r="F359" s="2">
        <v>21017.54</v>
      </c>
      <c r="G359" s="2">
        <v>204.57</v>
      </c>
      <c r="H359" s="2">
        <v>0</v>
      </c>
      <c r="I359" s="2">
        <v>0</v>
      </c>
      <c r="J359" s="100">
        <f t="shared" si="20"/>
        <v>377439.39999999997</v>
      </c>
      <c r="K359" s="2">
        <v>371368.63</v>
      </c>
      <c r="L359" s="3">
        <f t="shared" si="21"/>
        <v>6070.7699999999604</v>
      </c>
      <c r="M359" s="101">
        <f t="shared" si="22"/>
        <v>1.6084091909853503E-2</v>
      </c>
      <c r="O359" s="2">
        <v>20714.36</v>
      </c>
      <c r="P359" s="3">
        <f t="shared" si="23"/>
        <v>-356725.04</v>
      </c>
    </row>
    <row r="360" spans="1:16" x14ac:dyDescent="0.35">
      <c r="A360">
        <v>72206</v>
      </c>
      <c r="B360" s="2">
        <v>967.68</v>
      </c>
      <c r="C360" s="2">
        <v>1656.88</v>
      </c>
      <c r="D360" s="2">
        <v>0</v>
      </c>
      <c r="E360" s="2">
        <v>0</v>
      </c>
      <c r="F360" s="2">
        <v>0</v>
      </c>
      <c r="G360" s="2">
        <v>0</v>
      </c>
      <c r="H360" s="2">
        <v>0</v>
      </c>
      <c r="I360" s="2">
        <v>0</v>
      </c>
      <c r="J360" s="100">
        <f t="shared" si="20"/>
        <v>1656.88</v>
      </c>
      <c r="K360" s="2">
        <v>1597.71</v>
      </c>
      <c r="L360" s="3">
        <f t="shared" si="21"/>
        <v>59.170000000000073</v>
      </c>
      <c r="M360" s="101">
        <f t="shared" si="22"/>
        <v>3.5711699097098204E-2</v>
      </c>
      <c r="O360" s="2">
        <v>0</v>
      </c>
      <c r="P360" s="3">
        <f t="shared" si="23"/>
        <v>-1656.88</v>
      </c>
    </row>
    <row r="361" spans="1:16" x14ac:dyDescent="0.35">
      <c r="A361">
        <v>72207</v>
      </c>
      <c r="B361" s="2">
        <v>30295.78</v>
      </c>
      <c r="C361" s="2">
        <v>48265.59</v>
      </c>
      <c r="D361" s="2">
        <v>0</v>
      </c>
      <c r="E361" s="2">
        <v>4751.76</v>
      </c>
      <c r="F361" s="2">
        <v>8135.88</v>
      </c>
      <c r="G361" s="2">
        <v>0</v>
      </c>
      <c r="H361" s="2">
        <v>0</v>
      </c>
      <c r="I361" s="2">
        <v>0</v>
      </c>
      <c r="J361" s="100">
        <f t="shared" si="20"/>
        <v>56401.469999999994</v>
      </c>
      <c r="K361" s="2">
        <v>58129.14</v>
      </c>
      <c r="L361" s="3">
        <f t="shared" si="21"/>
        <v>-1727.6700000000055</v>
      </c>
      <c r="M361" s="101">
        <f t="shared" si="22"/>
        <v>-3.0631648430439945E-2</v>
      </c>
      <c r="O361" s="2">
        <v>3607.02</v>
      </c>
      <c r="P361" s="3">
        <f t="shared" si="23"/>
        <v>-52794.45</v>
      </c>
    </row>
    <row r="362" spans="1:16" x14ac:dyDescent="0.35">
      <c r="A362">
        <v>72210</v>
      </c>
      <c r="B362" s="2">
        <v>183893.21</v>
      </c>
      <c r="C362" s="2">
        <v>314865.86</v>
      </c>
      <c r="D362" s="2">
        <v>0</v>
      </c>
      <c r="E362" s="2">
        <v>2245.1</v>
      </c>
      <c r="F362" s="2">
        <v>3844.06</v>
      </c>
      <c r="G362" s="2">
        <v>0</v>
      </c>
      <c r="H362" s="2">
        <v>0</v>
      </c>
      <c r="I362" s="2">
        <v>0</v>
      </c>
      <c r="J362" s="100">
        <f t="shared" si="20"/>
        <v>318709.92</v>
      </c>
      <c r="K362" s="2">
        <v>324335.77</v>
      </c>
      <c r="L362" s="3">
        <f t="shared" si="21"/>
        <v>-5625.8500000000349</v>
      </c>
      <c r="M362" s="101">
        <f t="shared" si="22"/>
        <v>-1.7651945066535848E-2</v>
      </c>
      <c r="O362" s="2">
        <v>0</v>
      </c>
      <c r="P362" s="3">
        <f t="shared" si="23"/>
        <v>-318709.92</v>
      </c>
    </row>
    <row r="363" spans="1:16" x14ac:dyDescent="0.35">
      <c r="A363">
        <v>72301</v>
      </c>
      <c r="B363" s="2">
        <v>1300128.2</v>
      </c>
      <c r="C363" s="2">
        <v>2226108.35</v>
      </c>
      <c r="D363" s="2">
        <v>21668.92</v>
      </c>
      <c r="E363" s="2">
        <v>0</v>
      </c>
      <c r="F363" s="2">
        <v>0</v>
      </c>
      <c r="G363" s="2">
        <v>0</v>
      </c>
      <c r="H363" s="2">
        <v>0</v>
      </c>
      <c r="I363" s="2">
        <v>0</v>
      </c>
      <c r="J363" s="100">
        <f t="shared" si="20"/>
        <v>2247777.27</v>
      </c>
      <c r="K363" s="2">
        <v>2091135.64</v>
      </c>
      <c r="L363" s="3">
        <f t="shared" si="21"/>
        <v>156641.63000000012</v>
      </c>
      <c r="M363" s="101">
        <f t="shared" si="22"/>
        <v>6.9687344956557956E-2</v>
      </c>
      <c r="O363" s="2">
        <v>0</v>
      </c>
      <c r="P363" s="3">
        <f t="shared" si="23"/>
        <v>-2247777.27</v>
      </c>
    </row>
    <row r="364" spans="1:16" x14ac:dyDescent="0.35">
      <c r="A364">
        <v>72302</v>
      </c>
      <c r="B364" s="2">
        <v>2684617.74</v>
      </c>
      <c r="C364" s="2">
        <v>4332328.47</v>
      </c>
      <c r="D364" s="2">
        <v>44743.839999999997</v>
      </c>
      <c r="E364" s="2">
        <v>22434.53</v>
      </c>
      <c r="F364" s="2">
        <v>38412.85</v>
      </c>
      <c r="G364" s="2">
        <v>373.92</v>
      </c>
      <c r="H364" s="2">
        <v>0</v>
      </c>
      <c r="I364" s="2">
        <v>0</v>
      </c>
      <c r="J364" s="100">
        <f t="shared" si="20"/>
        <v>4415859.0799999991</v>
      </c>
      <c r="K364" s="2">
        <v>4272886.2200000007</v>
      </c>
      <c r="L364" s="3">
        <f t="shared" si="21"/>
        <v>142972.85999999847</v>
      </c>
      <c r="M364" s="101">
        <f t="shared" si="22"/>
        <v>3.2377133737700368E-2</v>
      </c>
      <c r="O364" s="2">
        <v>264331.86</v>
      </c>
      <c r="P364" s="3">
        <f t="shared" si="23"/>
        <v>-4151527.2199999993</v>
      </c>
    </row>
    <row r="365" spans="1:16" x14ac:dyDescent="0.35">
      <c r="A365">
        <v>72303</v>
      </c>
      <c r="B365" s="2">
        <v>608656.32999999996</v>
      </c>
      <c r="C365" s="2">
        <v>1042153.68</v>
      </c>
      <c r="D365" s="2">
        <v>10144.32</v>
      </c>
      <c r="E365" s="2">
        <v>101293.62</v>
      </c>
      <c r="F365" s="2">
        <v>173437.4</v>
      </c>
      <c r="G365" s="2">
        <v>1688.25</v>
      </c>
      <c r="H365" s="2">
        <v>0</v>
      </c>
      <c r="I365" s="2">
        <v>0</v>
      </c>
      <c r="J365" s="100">
        <f t="shared" si="20"/>
        <v>1227423.6499999999</v>
      </c>
      <c r="K365" s="2">
        <v>1176491.6000000001</v>
      </c>
      <c r="L365" s="3">
        <f t="shared" si="21"/>
        <v>50932.049999999814</v>
      </c>
      <c r="M365" s="101">
        <f t="shared" si="22"/>
        <v>4.1495086069100767E-2</v>
      </c>
      <c r="O365" s="2">
        <v>0</v>
      </c>
      <c r="P365" s="3">
        <f t="shared" si="23"/>
        <v>-1227423.6499999999</v>
      </c>
    </row>
    <row r="366" spans="1:16" x14ac:dyDescent="0.35">
      <c r="A366">
        <v>72304</v>
      </c>
      <c r="B366" s="2">
        <v>790474.43</v>
      </c>
      <c r="C366" s="2">
        <v>1282624.93</v>
      </c>
      <c r="D366" s="2">
        <v>13174.4</v>
      </c>
      <c r="E366" s="2">
        <v>13648.37</v>
      </c>
      <c r="F366" s="2">
        <v>23369.02</v>
      </c>
      <c r="G366" s="2">
        <v>227.48</v>
      </c>
      <c r="H366" s="2">
        <v>0</v>
      </c>
      <c r="I366" s="2">
        <v>0</v>
      </c>
      <c r="J366" s="100">
        <f t="shared" si="20"/>
        <v>1319395.8299999998</v>
      </c>
      <c r="K366" s="2">
        <v>1207641.4500000002</v>
      </c>
      <c r="L366" s="3">
        <f t="shared" si="21"/>
        <v>111754.37999999966</v>
      </c>
      <c r="M366" s="101">
        <f t="shared" si="22"/>
        <v>8.4701177204720798E-2</v>
      </c>
      <c r="O366" s="2">
        <v>70836.23</v>
      </c>
      <c r="P366" s="3">
        <f t="shared" si="23"/>
        <v>-1248559.5999999999</v>
      </c>
    </row>
    <row r="367" spans="1:16" x14ac:dyDescent="0.35">
      <c r="A367">
        <v>72305</v>
      </c>
      <c r="B367" s="2">
        <v>4915458.68</v>
      </c>
      <c r="C367" s="2">
        <v>7768405.3399999999</v>
      </c>
      <c r="D367" s="2">
        <v>81924.33</v>
      </c>
      <c r="E367" s="2">
        <v>375739.33</v>
      </c>
      <c r="F367" s="2">
        <v>643349.52</v>
      </c>
      <c r="G367" s="2">
        <v>6262.34</v>
      </c>
      <c r="H367" s="2">
        <v>0</v>
      </c>
      <c r="I367" s="2">
        <v>0</v>
      </c>
      <c r="J367" s="100">
        <f t="shared" si="20"/>
        <v>8499941.5299999993</v>
      </c>
      <c r="K367" s="2">
        <v>10886146.34</v>
      </c>
      <c r="L367" s="3">
        <f t="shared" si="21"/>
        <v>-2386204.8100000005</v>
      </c>
      <c r="M367" s="101">
        <f t="shared" si="22"/>
        <v>-0.28073190875231829</v>
      </c>
      <c r="O367" s="2">
        <v>647944.59</v>
      </c>
      <c r="P367" s="3">
        <f t="shared" si="23"/>
        <v>-7851996.9399999995</v>
      </c>
    </row>
    <row r="368" spans="1:16" x14ac:dyDescent="0.35">
      <c r="A368">
        <v>72306</v>
      </c>
      <c r="B368" s="2">
        <v>1201717.43</v>
      </c>
      <c r="C368" s="2">
        <v>2064293.1</v>
      </c>
      <c r="D368" s="2">
        <v>20028.580000000002</v>
      </c>
      <c r="E368" s="2">
        <v>29027.62</v>
      </c>
      <c r="F368" s="2">
        <v>49701.11</v>
      </c>
      <c r="G368" s="2">
        <v>483.76</v>
      </c>
      <c r="H368" s="2">
        <v>0</v>
      </c>
      <c r="I368" s="2">
        <v>0</v>
      </c>
      <c r="J368" s="100">
        <f t="shared" si="20"/>
        <v>2134506.5499999998</v>
      </c>
      <c r="K368" s="2">
        <v>2032681.0799999998</v>
      </c>
      <c r="L368" s="3">
        <f t="shared" si="21"/>
        <v>101825.46999999997</v>
      </c>
      <c r="M368" s="101">
        <f t="shared" si="22"/>
        <v>4.7704454221515501E-2</v>
      </c>
      <c r="O368" s="2">
        <v>0</v>
      </c>
      <c r="P368" s="3">
        <f t="shared" si="23"/>
        <v>-2134506.5499999998</v>
      </c>
    </row>
    <row r="369" spans="1:16" x14ac:dyDescent="0.35">
      <c r="A369">
        <v>72307</v>
      </c>
      <c r="B369" s="2">
        <v>143613.63</v>
      </c>
      <c r="C369" s="2">
        <v>245898.14</v>
      </c>
      <c r="D369" s="2">
        <v>2393.5500000000002</v>
      </c>
      <c r="E369" s="2">
        <v>0</v>
      </c>
      <c r="F369" s="2">
        <v>0</v>
      </c>
      <c r="G369" s="2">
        <v>0</v>
      </c>
      <c r="H369" s="2">
        <v>0</v>
      </c>
      <c r="I369" s="2">
        <v>0</v>
      </c>
      <c r="J369" s="100">
        <f t="shared" si="20"/>
        <v>248291.69</v>
      </c>
      <c r="K369" s="2">
        <v>230863.33000000002</v>
      </c>
      <c r="L369" s="3">
        <f t="shared" si="21"/>
        <v>17428.359999999986</v>
      </c>
      <c r="M369" s="101">
        <f t="shared" si="22"/>
        <v>7.019308620437513E-2</v>
      </c>
      <c r="O369" s="2">
        <v>0</v>
      </c>
      <c r="P369" s="3">
        <f t="shared" si="23"/>
        <v>-248291.69</v>
      </c>
    </row>
    <row r="370" spans="1:16" x14ac:dyDescent="0.35">
      <c r="A370">
        <v>72309</v>
      </c>
      <c r="B370" s="2">
        <v>561150.49</v>
      </c>
      <c r="C370" s="2">
        <v>916790.73</v>
      </c>
      <c r="D370" s="2">
        <v>9352.5400000000009</v>
      </c>
      <c r="E370" s="2">
        <v>4621.43</v>
      </c>
      <c r="F370" s="2">
        <v>7912.92</v>
      </c>
      <c r="G370" s="2">
        <v>77.010000000000005</v>
      </c>
      <c r="H370" s="2">
        <v>0</v>
      </c>
      <c r="I370" s="2">
        <v>0</v>
      </c>
      <c r="J370" s="100">
        <f t="shared" si="20"/>
        <v>934133.20000000007</v>
      </c>
      <c r="K370" s="2">
        <v>835908.29999999993</v>
      </c>
      <c r="L370" s="3">
        <f t="shared" si="21"/>
        <v>98224.90000000014</v>
      </c>
      <c r="M370" s="101">
        <f t="shared" si="22"/>
        <v>0.10515085000725821</v>
      </c>
      <c r="O370" s="2">
        <v>44024.18</v>
      </c>
      <c r="P370" s="3">
        <f t="shared" si="23"/>
        <v>-890109.02</v>
      </c>
    </row>
    <row r="371" spans="1:16" x14ac:dyDescent="0.35">
      <c r="A371">
        <v>72314</v>
      </c>
      <c r="B371" s="2">
        <v>738561.46</v>
      </c>
      <c r="C371" s="2">
        <v>1264581.52</v>
      </c>
      <c r="D371" s="2">
        <v>12309.43</v>
      </c>
      <c r="E371" s="2">
        <v>5750.51</v>
      </c>
      <c r="F371" s="2">
        <v>9846.15</v>
      </c>
      <c r="G371" s="2">
        <v>95.86</v>
      </c>
      <c r="H371" s="2">
        <v>0</v>
      </c>
      <c r="I371" s="2">
        <v>0</v>
      </c>
      <c r="J371" s="100">
        <f t="shared" si="20"/>
        <v>1286832.96</v>
      </c>
      <c r="K371" s="2">
        <v>1297793.0400000003</v>
      </c>
      <c r="L371" s="3">
        <f t="shared" si="21"/>
        <v>-10960.080000000307</v>
      </c>
      <c r="M371" s="101">
        <f t="shared" si="22"/>
        <v>-8.5170961116820543E-3</v>
      </c>
      <c r="O371" s="2">
        <v>0</v>
      </c>
      <c r="P371" s="3">
        <f t="shared" si="23"/>
        <v>-1286832.96</v>
      </c>
    </row>
    <row r="372" spans="1:16" x14ac:dyDescent="0.35">
      <c r="A372">
        <v>72316</v>
      </c>
      <c r="B372" s="2">
        <v>49817.16</v>
      </c>
      <c r="C372" s="2">
        <v>85297.9</v>
      </c>
      <c r="D372" s="2">
        <v>830.28</v>
      </c>
      <c r="E372" s="2">
        <v>0</v>
      </c>
      <c r="F372" s="2">
        <v>0</v>
      </c>
      <c r="G372" s="2">
        <v>0</v>
      </c>
      <c r="H372" s="2">
        <v>0</v>
      </c>
      <c r="I372" s="2">
        <v>0</v>
      </c>
      <c r="J372" s="100">
        <f t="shared" si="20"/>
        <v>86128.18</v>
      </c>
      <c r="K372" s="2">
        <v>81920.05</v>
      </c>
      <c r="L372" s="3">
        <f t="shared" si="21"/>
        <v>4208.1299999999901</v>
      </c>
      <c r="M372" s="101">
        <f t="shared" si="22"/>
        <v>4.8858921667681708E-2</v>
      </c>
      <c r="O372" s="2">
        <v>0</v>
      </c>
      <c r="P372" s="3">
        <f t="shared" si="23"/>
        <v>-86128.18</v>
      </c>
    </row>
    <row r="373" spans="1:16" x14ac:dyDescent="0.35">
      <c r="A373">
        <v>72319</v>
      </c>
      <c r="B373" s="2">
        <v>458051.06</v>
      </c>
      <c r="C373" s="2">
        <v>784286.02</v>
      </c>
      <c r="D373" s="2">
        <v>7634.25</v>
      </c>
      <c r="E373" s="2">
        <v>0</v>
      </c>
      <c r="F373" s="2">
        <v>0</v>
      </c>
      <c r="G373" s="2">
        <v>0</v>
      </c>
      <c r="H373" s="2">
        <v>0</v>
      </c>
      <c r="I373" s="2">
        <v>0</v>
      </c>
      <c r="J373" s="100">
        <f t="shared" si="20"/>
        <v>791920.27</v>
      </c>
      <c r="K373" s="2">
        <v>693929.84</v>
      </c>
      <c r="L373" s="3">
        <f t="shared" si="21"/>
        <v>97990.430000000051</v>
      </c>
      <c r="M373" s="101">
        <f t="shared" si="22"/>
        <v>0.12373774698303915</v>
      </c>
      <c r="O373" s="2">
        <v>0</v>
      </c>
      <c r="P373" s="3">
        <f t="shared" si="23"/>
        <v>-791920.27</v>
      </c>
    </row>
    <row r="374" spans="1:16" x14ac:dyDescent="0.35">
      <c r="A374">
        <v>72321</v>
      </c>
      <c r="B374" s="2">
        <v>1172730.8799999999</v>
      </c>
      <c r="C374" s="2">
        <v>1874302.38</v>
      </c>
      <c r="D374" s="2">
        <v>19545.349999999999</v>
      </c>
      <c r="E374" s="2">
        <v>24196.85</v>
      </c>
      <c r="F374" s="2">
        <v>41430.370000000003</v>
      </c>
      <c r="G374" s="2">
        <v>403.29</v>
      </c>
      <c r="H374" s="2">
        <v>0</v>
      </c>
      <c r="I374" s="2">
        <v>0</v>
      </c>
      <c r="J374" s="100">
        <f t="shared" si="20"/>
        <v>1935681.3900000001</v>
      </c>
      <c r="K374" s="2">
        <v>2069205.17</v>
      </c>
      <c r="L374" s="3">
        <f t="shared" si="21"/>
        <v>-133523.7799999998</v>
      </c>
      <c r="M374" s="101">
        <f t="shared" si="22"/>
        <v>-6.8980246795677352E-2</v>
      </c>
      <c r="O374" s="2">
        <v>133672.73000000001</v>
      </c>
      <c r="P374" s="3">
        <f t="shared" si="23"/>
        <v>-1802008.6600000001</v>
      </c>
    </row>
    <row r="375" spans="1:16" x14ac:dyDescent="0.35">
      <c r="A375">
        <v>72322</v>
      </c>
      <c r="B375" s="2">
        <v>153324.49</v>
      </c>
      <c r="C375" s="2">
        <v>262525.57</v>
      </c>
      <c r="D375" s="2">
        <v>2555.37</v>
      </c>
      <c r="E375" s="2">
        <v>41299.49</v>
      </c>
      <c r="F375" s="2">
        <v>70714.03</v>
      </c>
      <c r="G375" s="2">
        <v>688.33</v>
      </c>
      <c r="H375" s="2">
        <v>0</v>
      </c>
      <c r="I375" s="2">
        <v>0</v>
      </c>
      <c r="J375" s="100">
        <f t="shared" si="20"/>
        <v>336483.3</v>
      </c>
      <c r="K375" s="2">
        <v>314733.32999999996</v>
      </c>
      <c r="L375" s="3">
        <f t="shared" si="21"/>
        <v>21749.97000000003</v>
      </c>
      <c r="M375" s="101">
        <f t="shared" si="22"/>
        <v>6.4639077184514157E-2</v>
      </c>
      <c r="O375" s="2">
        <v>0</v>
      </c>
      <c r="P375" s="3">
        <f t="shared" si="23"/>
        <v>-336483.3</v>
      </c>
    </row>
    <row r="376" spans="1:16" x14ac:dyDescent="0.35">
      <c r="A376">
        <v>72323</v>
      </c>
      <c r="B376" s="2">
        <v>340307.88</v>
      </c>
      <c r="C376" s="2">
        <v>550654.14</v>
      </c>
      <c r="D376" s="2">
        <v>5671.85</v>
      </c>
      <c r="E376" s="2">
        <v>0</v>
      </c>
      <c r="F376" s="2">
        <v>0</v>
      </c>
      <c r="G376" s="2">
        <v>0</v>
      </c>
      <c r="H376" s="2">
        <v>0</v>
      </c>
      <c r="I376" s="2">
        <v>0</v>
      </c>
      <c r="J376" s="100">
        <f t="shared" si="20"/>
        <v>556325.99</v>
      </c>
      <c r="K376" s="2">
        <v>547972.53999999992</v>
      </c>
      <c r="L376" s="3">
        <f t="shared" si="21"/>
        <v>8353.4500000000698</v>
      </c>
      <c r="M376" s="101">
        <f t="shared" si="22"/>
        <v>1.5015386931680237E-2</v>
      </c>
      <c r="O376" s="2">
        <v>32028.65</v>
      </c>
      <c r="P376" s="3">
        <f t="shared" si="23"/>
        <v>-524297.34</v>
      </c>
    </row>
    <row r="377" spans="1:16" x14ac:dyDescent="0.35">
      <c r="A377">
        <v>72324</v>
      </c>
      <c r="B377" s="2">
        <v>25919.53</v>
      </c>
      <c r="C377" s="2">
        <v>44379.88</v>
      </c>
      <c r="D377" s="2">
        <v>432</v>
      </c>
      <c r="E377" s="2">
        <v>0</v>
      </c>
      <c r="F377" s="2">
        <v>0</v>
      </c>
      <c r="G377" s="2">
        <v>0</v>
      </c>
      <c r="H377" s="2">
        <v>0</v>
      </c>
      <c r="I377" s="2">
        <v>0</v>
      </c>
      <c r="J377" s="100">
        <f t="shared" si="20"/>
        <v>44811.88</v>
      </c>
      <c r="K377" s="2">
        <v>43566.48</v>
      </c>
      <c r="L377" s="3">
        <f t="shared" si="21"/>
        <v>1245.3999999999942</v>
      </c>
      <c r="M377" s="101">
        <f t="shared" si="22"/>
        <v>2.7791737369643816E-2</v>
      </c>
      <c r="O377" s="2">
        <v>0</v>
      </c>
      <c r="P377" s="3">
        <f t="shared" si="23"/>
        <v>-44811.88</v>
      </c>
    </row>
    <row r="378" spans="1:16" x14ac:dyDescent="0.35">
      <c r="A378">
        <v>72327</v>
      </c>
      <c r="B378" s="2">
        <v>425707.01</v>
      </c>
      <c r="C378" s="2">
        <v>660974.96</v>
      </c>
      <c r="D378" s="2">
        <v>7095.12</v>
      </c>
      <c r="E378" s="2">
        <v>3438.85</v>
      </c>
      <c r="F378" s="2">
        <v>5888.01</v>
      </c>
      <c r="G378" s="2">
        <v>57.31</v>
      </c>
      <c r="H378" s="2">
        <v>0</v>
      </c>
      <c r="I378" s="2">
        <v>0</v>
      </c>
      <c r="J378" s="100">
        <f t="shared" si="20"/>
        <v>674015.4</v>
      </c>
      <c r="K378" s="2">
        <v>726944</v>
      </c>
      <c r="L378" s="3">
        <f t="shared" si="21"/>
        <v>-52928.599999999977</v>
      </c>
      <c r="M378" s="101">
        <f t="shared" si="22"/>
        <v>-7.8527285875070477E-2</v>
      </c>
      <c r="O378" s="2">
        <v>67929</v>
      </c>
      <c r="P378" s="3">
        <f t="shared" si="23"/>
        <v>-606086.40000000002</v>
      </c>
    </row>
    <row r="379" spans="1:16" x14ac:dyDescent="0.35">
      <c r="A379">
        <v>72328</v>
      </c>
      <c r="B379" s="2">
        <v>2487.6799999999998</v>
      </c>
      <c r="C379" s="2">
        <v>4259.43</v>
      </c>
      <c r="D379" s="2">
        <v>0</v>
      </c>
      <c r="E379" s="2">
        <v>0</v>
      </c>
      <c r="F379" s="2">
        <v>0</v>
      </c>
      <c r="G379" s="2">
        <v>0</v>
      </c>
      <c r="H379" s="2">
        <v>0</v>
      </c>
      <c r="I379" s="2">
        <v>0</v>
      </c>
      <c r="J379" s="100">
        <f t="shared" si="20"/>
        <v>4259.43</v>
      </c>
      <c r="K379" s="2">
        <v>2987.36</v>
      </c>
      <c r="L379" s="3">
        <f t="shared" si="21"/>
        <v>1272.0700000000002</v>
      </c>
      <c r="M379" s="101">
        <f t="shared" si="22"/>
        <v>0.29864794115644583</v>
      </c>
      <c r="O379" s="2">
        <v>0</v>
      </c>
      <c r="P379" s="3">
        <f t="shared" si="23"/>
        <v>-4259.43</v>
      </c>
    </row>
    <row r="380" spans="1:16" x14ac:dyDescent="0.35">
      <c r="A380">
        <v>72329</v>
      </c>
      <c r="B380" s="2">
        <v>11672.58</v>
      </c>
      <c r="C380" s="2">
        <v>19986.060000000001</v>
      </c>
      <c r="D380" s="2">
        <v>194.53</v>
      </c>
      <c r="E380" s="2">
        <v>13350.79</v>
      </c>
      <c r="F380" s="2">
        <v>22859.55</v>
      </c>
      <c r="G380" s="2">
        <v>222.5</v>
      </c>
      <c r="H380" s="2">
        <v>0</v>
      </c>
      <c r="I380" s="2">
        <v>0</v>
      </c>
      <c r="J380" s="100">
        <f t="shared" si="20"/>
        <v>43262.640000000007</v>
      </c>
      <c r="K380" s="2">
        <v>44435.030000000006</v>
      </c>
      <c r="L380" s="3">
        <f t="shared" si="21"/>
        <v>-1172.3899999999994</v>
      </c>
      <c r="M380" s="101">
        <f t="shared" si="22"/>
        <v>-2.7099363330578052E-2</v>
      </c>
      <c r="O380" s="2">
        <v>0</v>
      </c>
      <c r="P380" s="3">
        <f t="shared" si="23"/>
        <v>-43262.640000000007</v>
      </c>
    </row>
    <row r="381" spans="1:16" x14ac:dyDescent="0.35">
      <c r="A381">
        <v>72330</v>
      </c>
      <c r="B381" s="2">
        <v>35055.599999999999</v>
      </c>
      <c r="C381" s="2">
        <v>60023.07</v>
      </c>
      <c r="D381" s="2">
        <v>584.28</v>
      </c>
      <c r="E381" s="2">
        <v>0</v>
      </c>
      <c r="F381" s="2">
        <v>0</v>
      </c>
      <c r="G381" s="2">
        <v>0</v>
      </c>
      <c r="H381" s="2">
        <v>0</v>
      </c>
      <c r="I381" s="2">
        <v>0</v>
      </c>
      <c r="J381" s="100">
        <f t="shared" si="20"/>
        <v>60607.35</v>
      </c>
      <c r="K381" s="2">
        <v>60081.399999999994</v>
      </c>
      <c r="L381" s="3">
        <f t="shared" si="21"/>
        <v>525.95000000000437</v>
      </c>
      <c r="M381" s="101">
        <f t="shared" si="22"/>
        <v>8.6779903757548283E-3</v>
      </c>
      <c r="O381" s="2">
        <v>0</v>
      </c>
      <c r="P381" s="3">
        <f t="shared" si="23"/>
        <v>-60607.35</v>
      </c>
    </row>
    <row r="382" spans="1:16" x14ac:dyDescent="0.35">
      <c r="A382">
        <v>72331</v>
      </c>
      <c r="B382" s="2">
        <v>82058.429999999993</v>
      </c>
      <c r="C382" s="2">
        <v>128534.71</v>
      </c>
      <c r="D382" s="2">
        <v>1367.64</v>
      </c>
      <c r="E382" s="2">
        <v>21022.98</v>
      </c>
      <c r="F382" s="2">
        <v>35996.67</v>
      </c>
      <c r="G382" s="2">
        <v>350.39</v>
      </c>
      <c r="H382" s="2">
        <v>0</v>
      </c>
      <c r="I382" s="2">
        <v>0</v>
      </c>
      <c r="J382" s="100">
        <f t="shared" si="20"/>
        <v>166249.41</v>
      </c>
      <c r="K382" s="2">
        <v>165483.82999999999</v>
      </c>
      <c r="L382" s="3">
        <f t="shared" si="21"/>
        <v>765.5800000000163</v>
      </c>
      <c r="M382" s="101">
        <f t="shared" si="22"/>
        <v>4.6050088237908106E-3</v>
      </c>
      <c r="O382" s="2">
        <v>11969.53</v>
      </c>
      <c r="P382" s="3">
        <f t="shared" si="23"/>
        <v>-154279.88</v>
      </c>
    </row>
    <row r="383" spans="1:16" x14ac:dyDescent="0.35">
      <c r="A383">
        <v>72332</v>
      </c>
      <c r="B383" s="2">
        <v>242595.14</v>
      </c>
      <c r="C383" s="2">
        <v>393850.65</v>
      </c>
      <c r="D383" s="2">
        <v>4043.21</v>
      </c>
      <c r="E383" s="2">
        <v>5496.68</v>
      </c>
      <c r="F383" s="2">
        <v>9411.5</v>
      </c>
      <c r="G383" s="2">
        <v>91.6</v>
      </c>
      <c r="H383" s="2">
        <v>0</v>
      </c>
      <c r="I383" s="2">
        <v>0</v>
      </c>
      <c r="J383" s="100">
        <f t="shared" si="20"/>
        <v>407396.96</v>
      </c>
      <c r="K383" s="2">
        <v>371069.80000000005</v>
      </c>
      <c r="L383" s="3">
        <f t="shared" si="21"/>
        <v>36327.159999999974</v>
      </c>
      <c r="M383" s="101">
        <f t="shared" si="22"/>
        <v>8.9168952070727212E-2</v>
      </c>
      <c r="O383" s="2">
        <v>21524.3</v>
      </c>
      <c r="P383" s="3">
        <f t="shared" si="23"/>
        <v>-385872.66000000003</v>
      </c>
    </row>
    <row r="384" spans="1:16" x14ac:dyDescent="0.35">
      <c r="A384">
        <v>72333</v>
      </c>
      <c r="B384" s="2">
        <v>56555.28</v>
      </c>
      <c r="C384" s="2">
        <v>91611.79</v>
      </c>
      <c r="D384" s="2">
        <v>942.6</v>
      </c>
      <c r="E384" s="2">
        <v>0</v>
      </c>
      <c r="F384" s="2">
        <v>0</v>
      </c>
      <c r="G384" s="2">
        <v>0</v>
      </c>
      <c r="H384" s="2">
        <v>0</v>
      </c>
      <c r="I384" s="2">
        <v>0</v>
      </c>
      <c r="J384" s="100">
        <f t="shared" si="20"/>
        <v>92554.39</v>
      </c>
      <c r="K384" s="2">
        <v>102384.29999999999</v>
      </c>
      <c r="L384" s="3">
        <f t="shared" si="21"/>
        <v>-9829.9099999999889</v>
      </c>
      <c r="M384" s="101">
        <f t="shared" si="22"/>
        <v>-0.1062068476708667</v>
      </c>
      <c r="O384" s="2">
        <v>5223.55</v>
      </c>
      <c r="P384" s="3">
        <f t="shared" si="23"/>
        <v>-87330.84</v>
      </c>
    </row>
    <row r="385" spans="1:16" x14ac:dyDescent="0.35">
      <c r="A385">
        <v>72334</v>
      </c>
      <c r="B385" s="2">
        <v>248081.55</v>
      </c>
      <c r="C385" s="2">
        <v>424769.54</v>
      </c>
      <c r="D385" s="2">
        <v>4134.62</v>
      </c>
      <c r="E385" s="2">
        <v>7466.96</v>
      </c>
      <c r="F385" s="2">
        <v>12785.21</v>
      </c>
      <c r="G385" s="2">
        <v>124.46</v>
      </c>
      <c r="H385" s="2">
        <v>0</v>
      </c>
      <c r="I385" s="2">
        <v>0</v>
      </c>
      <c r="J385" s="100">
        <f t="shared" si="20"/>
        <v>441813.83</v>
      </c>
      <c r="K385" s="2">
        <v>399447.37000000005</v>
      </c>
      <c r="L385" s="3">
        <f t="shared" si="21"/>
        <v>42366.459999999963</v>
      </c>
      <c r="M385" s="101">
        <f t="shared" si="22"/>
        <v>9.5892109126597416E-2</v>
      </c>
      <c r="O385" s="2">
        <v>0</v>
      </c>
      <c r="P385" s="3">
        <f t="shared" si="23"/>
        <v>-441813.83</v>
      </c>
    </row>
    <row r="386" spans="1:16" x14ac:dyDescent="0.35">
      <c r="A386">
        <v>72335</v>
      </c>
      <c r="B386" s="2">
        <v>91487.35</v>
      </c>
      <c r="C386" s="2">
        <v>156646.29999999999</v>
      </c>
      <c r="D386" s="2">
        <v>1524.78</v>
      </c>
      <c r="E386" s="2">
        <v>19139.830000000002</v>
      </c>
      <c r="F386" s="2">
        <v>32771.599999999999</v>
      </c>
      <c r="G386" s="2">
        <v>319.01</v>
      </c>
      <c r="H386" s="2">
        <v>0</v>
      </c>
      <c r="I386" s="2">
        <v>0</v>
      </c>
      <c r="J386" s="100">
        <f t="shared" si="20"/>
        <v>191261.69</v>
      </c>
      <c r="K386" s="2">
        <v>196016.66999999998</v>
      </c>
      <c r="L386" s="3">
        <f t="shared" si="21"/>
        <v>-4754.9799999999814</v>
      </c>
      <c r="M386" s="101">
        <f t="shared" si="22"/>
        <v>-2.486112090717164E-2</v>
      </c>
      <c r="O386" s="2">
        <v>0</v>
      </c>
      <c r="P386" s="3">
        <f t="shared" si="23"/>
        <v>-191261.69</v>
      </c>
    </row>
    <row r="387" spans="1:16" x14ac:dyDescent="0.35">
      <c r="A387">
        <v>72338</v>
      </c>
      <c r="B387" s="2">
        <v>21101.22</v>
      </c>
      <c r="C387" s="2">
        <v>36130.379999999997</v>
      </c>
      <c r="D387" s="2">
        <v>351.69</v>
      </c>
      <c r="E387" s="2">
        <v>0</v>
      </c>
      <c r="F387" s="2">
        <v>0</v>
      </c>
      <c r="G387" s="2">
        <v>0</v>
      </c>
      <c r="H387" s="2">
        <v>0</v>
      </c>
      <c r="I387" s="2">
        <v>0</v>
      </c>
      <c r="J387" s="100">
        <f t="shared" ref="J387:J450" si="24">SUM(C387:I387)-E387</f>
        <v>36482.07</v>
      </c>
      <c r="K387" s="2">
        <v>36239.019999999997</v>
      </c>
      <c r="L387" s="3">
        <f t="shared" ref="L387:L450" si="25">J387-K387</f>
        <v>243.05000000000291</v>
      </c>
      <c r="M387" s="101">
        <f t="shared" ref="M387:M450" si="26">IF(J387=0,0,L387/J387)</f>
        <v>6.6621767898587692E-3</v>
      </c>
      <c r="O387" s="2">
        <v>0</v>
      </c>
      <c r="P387" s="3">
        <f t="shared" ref="P387:P450" si="27">O387-J387</f>
        <v>-36482.07</v>
      </c>
    </row>
    <row r="388" spans="1:16" x14ac:dyDescent="0.35">
      <c r="A388">
        <v>72339</v>
      </c>
      <c r="B388" s="2">
        <v>101735.2</v>
      </c>
      <c r="C388" s="2">
        <v>174192.18</v>
      </c>
      <c r="D388" s="2">
        <v>1695.56</v>
      </c>
      <c r="E388" s="2">
        <v>0</v>
      </c>
      <c r="F388" s="2">
        <v>0</v>
      </c>
      <c r="G388" s="2">
        <v>0</v>
      </c>
      <c r="H388" s="2">
        <v>0</v>
      </c>
      <c r="I388" s="2">
        <v>0</v>
      </c>
      <c r="J388" s="100">
        <f t="shared" si="24"/>
        <v>175887.74</v>
      </c>
      <c r="K388" s="2">
        <v>152680.25</v>
      </c>
      <c r="L388" s="3">
        <f t="shared" si="25"/>
        <v>23207.489999999991</v>
      </c>
      <c r="M388" s="101">
        <f t="shared" si="26"/>
        <v>0.13194489849036659</v>
      </c>
      <c r="O388" s="2">
        <v>0</v>
      </c>
      <c r="P388" s="3">
        <f t="shared" si="27"/>
        <v>-175887.74</v>
      </c>
    </row>
    <row r="389" spans="1:16" x14ac:dyDescent="0.35">
      <c r="A389">
        <v>72340</v>
      </c>
      <c r="B389" s="2">
        <v>41224.49</v>
      </c>
      <c r="C389" s="2">
        <v>70583.89</v>
      </c>
      <c r="D389" s="2">
        <v>0</v>
      </c>
      <c r="E389" s="2">
        <v>0</v>
      </c>
      <c r="F389" s="2">
        <v>0</v>
      </c>
      <c r="G389" s="2">
        <v>0</v>
      </c>
      <c r="H389" s="2">
        <v>0</v>
      </c>
      <c r="I389" s="2">
        <v>0</v>
      </c>
      <c r="J389" s="100">
        <f t="shared" si="24"/>
        <v>70583.89</v>
      </c>
      <c r="K389" s="2">
        <v>89258.51</v>
      </c>
      <c r="L389" s="3">
        <f t="shared" si="25"/>
        <v>-18674.619999999995</v>
      </c>
      <c r="M389" s="101">
        <f t="shared" si="26"/>
        <v>-0.26457340336442203</v>
      </c>
      <c r="O389" s="2">
        <v>0</v>
      </c>
      <c r="P389" s="3">
        <f t="shared" si="27"/>
        <v>-70583.89</v>
      </c>
    </row>
    <row r="390" spans="1:16" x14ac:dyDescent="0.35">
      <c r="A390">
        <v>72342</v>
      </c>
      <c r="B390" s="2">
        <v>214042.29</v>
      </c>
      <c r="C390" s="2">
        <v>366484.95</v>
      </c>
      <c r="D390" s="2">
        <v>3567.39</v>
      </c>
      <c r="E390" s="2">
        <v>8175.48</v>
      </c>
      <c r="F390" s="2">
        <v>13998.28</v>
      </c>
      <c r="G390" s="2">
        <v>136.27000000000001</v>
      </c>
      <c r="H390" s="2">
        <v>0</v>
      </c>
      <c r="I390" s="2">
        <v>0</v>
      </c>
      <c r="J390" s="100">
        <f t="shared" si="24"/>
        <v>384186.89000000007</v>
      </c>
      <c r="K390" s="2">
        <v>391776.31999999995</v>
      </c>
      <c r="L390" s="3">
        <f t="shared" si="25"/>
        <v>-7589.4299999998766</v>
      </c>
      <c r="M390" s="101">
        <f t="shared" si="26"/>
        <v>-1.9754526241121541E-2</v>
      </c>
      <c r="O390" s="2">
        <v>0</v>
      </c>
      <c r="P390" s="3">
        <f t="shared" si="27"/>
        <v>-384186.89000000007</v>
      </c>
    </row>
    <row r="391" spans="1:16" x14ac:dyDescent="0.35">
      <c r="A391">
        <v>72343</v>
      </c>
      <c r="B391" s="2">
        <v>5247.29</v>
      </c>
      <c r="C391" s="2">
        <v>8984.41</v>
      </c>
      <c r="D391" s="2">
        <v>87.46</v>
      </c>
      <c r="E391" s="2">
        <v>0</v>
      </c>
      <c r="F391" s="2">
        <v>0</v>
      </c>
      <c r="G391" s="2">
        <v>0</v>
      </c>
      <c r="H391" s="2">
        <v>0</v>
      </c>
      <c r="I391" s="2">
        <v>0</v>
      </c>
      <c r="J391" s="100">
        <f t="shared" si="24"/>
        <v>9071.869999999999</v>
      </c>
      <c r="K391" s="2">
        <v>6162.3399999999992</v>
      </c>
      <c r="L391" s="3">
        <f t="shared" si="25"/>
        <v>2909.5299999999997</v>
      </c>
      <c r="M391" s="101">
        <f t="shared" si="26"/>
        <v>0.32071998386220263</v>
      </c>
      <c r="O391" s="2">
        <v>0</v>
      </c>
      <c r="P391" s="3">
        <f t="shared" si="27"/>
        <v>-9071.869999999999</v>
      </c>
    </row>
    <row r="392" spans="1:16" x14ac:dyDescent="0.35">
      <c r="A392">
        <v>72346</v>
      </c>
      <c r="B392" s="2">
        <v>87594.44</v>
      </c>
      <c r="C392" s="2">
        <v>149981.18</v>
      </c>
      <c r="D392" s="2">
        <v>1459.94</v>
      </c>
      <c r="E392" s="2">
        <v>0</v>
      </c>
      <c r="F392" s="2">
        <v>0</v>
      </c>
      <c r="G392" s="2">
        <v>0</v>
      </c>
      <c r="H392" s="2">
        <v>0</v>
      </c>
      <c r="I392" s="2">
        <v>0</v>
      </c>
      <c r="J392" s="100">
        <f t="shared" si="24"/>
        <v>151441.12</v>
      </c>
      <c r="K392" s="2">
        <v>148603.66999999998</v>
      </c>
      <c r="L392" s="3">
        <f t="shared" si="25"/>
        <v>2837.4500000000116</v>
      </c>
      <c r="M392" s="101">
        <f t="shared" si="26"/>
        <v>1.8736324718147963E-2</v>
      </c>
      <c r="O392" s="2">
        <v>0</v>
      </c>
      <c r="P392" s="3">
        <f t="shared" si="27"/>
        <v>-151441.12</v>
      </c>
    </row>
    <row r="393" spans="1:16" x14ac:dyDescent="0.35">
      <c r="A393">
        <v>72348</v>
      </c>
      <c r="B393" s="2">
        <v>34073.370000000003</v>
      </c>
      <c r="C393" s="2">
        <v>58341.42</v>
      </c>
      <c r="D393" s="2">
        <v>567.9</v>
      </c>
      <c r="E393" s="2">
        <v>12738.4</v>
      </c>
      <c r="F393" s="2">
        <v>21811.06</v>
      </c>
      <c r="G393" s="2">
        <v>212.31</v>
      </c>
      <c r="H393" s="2">
        <v>0</v>
      </c>
      <c r="I393" s="2">
        <v>0</v>
      </c>
      <c r="J393" s="100">
        <f t="shared" si="24"/>
        <v>80932.69</v>
      </c>
      <c r="K393" s="2">
        <v>96215.079999999987</v>
      </c>
      <c r="L393" s="3">
        <f t="shared" si="25"/>
        <v>-15282.389999999985</v>
      </c>
      <c r="M393" s="101">
        <f t="shared" si="26"/>
        <v>-0.18882839554696607</v>
      </c>
      <c r="O393" s="2">
        <v>0</v>
      </c>
      <c r="P393" s="3">
        <f t="shared" si="27"/>
        <v>-80932.69</v>
      </c>
    </row>
    <row r="394" spans="1:16" x14ac:dyDescent="0.35">
      <c r="A394">
        <v>72349</v>
      </c>
      <c r="B394" s="2">
        <v>48882.41</v>
      </c>
      <c r="C394" s="2">
        <v>83697.41</v>
      </c>
      <c r="D394" s="2">
        <v>814.66</v>
      </c>
      <c r="E394" s="2">
        <v>0</v>
      </c>
      <c r="F394" s="2">
        <v>0</v>
      </c>
      <c r="G394" s="2">
        <v>0</v>
      </c>
      <c r="H394" s="2">
        <v>0</v>
      </c>
      <c r="I394" s="2">
        <v>0</v>
      </c>
      <c r="J394" s="100">
        <f t="shared" si="24"/>
        <v>84512.07</v>
      </c>
      <c r="K394" s="2">
        <v>74568.26999999999</v>
      </c>
      <c r="L394" s="3">
        <f t="shared" si="25"/>
        <v>9943.8000000000175</v>
      </c>
      <c r="M394" s="101">
        <f t="shared" si="26"/>
        <v>0.11766129974097211</v>
      </c>
      <c r="O394" s="2">
        <v>0</v>
      </c>
      <c r="P394" s="3">
        <f t="shared" si="27"/>
        <v>-84512.07</v>
      </c>
    </row>
    <row r="395" spans="1:16" x14ac:dyDescent="0.35">
      <c r="A395">
        <v>72350</v>
      </c>
      <c r="B395" s="2">
        <v>17541.38</v>
      </c>
      <c r="C395" s="2">
        <v>30034.79</v>
      </c>
      <c r="D395" s="2">
        <v>292.36</v>
      </c>
      <c r="E395" s="2">
        <v>0</v>
      </c>
      <c r="F395" s="2">
        <v>0</v>
      </c>
      <c r="G395" s="2">
        <v>0</v>
      </c>
      <c r="H395" s="2">
        <v>0</v>
      </c>
      <c r="I395" s="2">
        <v>0</v>
      </c>
      <c r="J395" s="100">
        <f t="shared" si="24"/>
        <v>30327.15</v>
      </c>
      <c r="K395" s="2">
        <v>32982.370000000003</v>
      </c>
      <c r="L395" s="3">
        <f t="shared" si="25"/>
        <v>-2655.2200000000012</v>
      </c>
      <c r="M395" s="101">
        <f t="shared" si="26"/>
        <v>-8.7552572529894859E-2</v>
      </c>
      <c r="O395" s="2">
        <v>0</v>
      </c>
      <c r="P395" s="3">
        <f t="shared" si="27"/>
        <v>-30327.15</v>
      </c>
    </row>
    <row r="396" spans="1:16" x14ac:dyDescent="0.35">
      <c r="A396">
        <v>72351</v>
      </c>
      <c r="B396" s="2">
        <v>113611.62</v>
      </c>
      <c r="C396" s="2">
        <v>194528.98</v>
      </c>
      <c r="D396" s="2">
        <v>0</v>
      </c>
      <c r="E396" s="2">
        <v>0</v>
      </c>
      <c r="F396" s="2">
        <v>0</v>
      </c>
      <c r="G396" s="2">
        <v>0</v>
      </c>
      <c r="H396" s="2">
        <v>0</v>
      </c>
      <c r="I396" s="2">
        <v>0</v>
      </c>
      <c r="J396" s="100">
        <f t="shared" si="24"/>
        <v>194528.98</v>
      </c>
      <c r="K396" s="2">
        <v>181663.29</v>
      </c>
      <c r="L396" s="3">
        <f t="shared" si="25"/>
        <v>12865.690000000002</v>
      </c>
      <c r="M396" s="101">
        <f t="shared" si="26"/>
        <v>6.6137652086594001E-2</v>
      </c>
      <c r="O396" s="2">
        <v>0</v>
      </c>
      <c r="P396" s="3">
        <f t="shared" si="27"/>
        <v>-194528.98</v>
      </c>
    </row>
    <row r="397" spans="1:16" x14ac:dyDescent="0.35">
      <c r="A397">
        <v>72352</v>
      </c>
      <c r="B397" s="2">
        <v>5132.13</v>
      </c>
      <c r="C397" s="2">
        <v>8787.34</v>
      </c>
      <c r="D397" s="2">
        <v>85.55</v>
      </c>
      <c r="E397" s="2">
        <v>0</v>
      </c>
      <c r="F397" s="2">
        <v>0</v>
      </c>
      <c r="G397" s="2">
        <v>0</v>
      </c>
      <c r="H397" s="2">
        <v>0</v>
      </c>
      <c r="I397" s="2">
        <v>0</v>
      </c>
      <c r="J397" s="100">
        <f t="shared" si="24"/>
        <v>8872.89</v>
      </c>
      <c r="K397" s="2">
        <v>10147.68</v>
      </c>
      <c r="L397" s="3">
        <f t="shared" si="25"/>
        <v>-1274.7900000000009</v>
      </c>
      <c r="M397" s="101">
        <f t="shared" si="26"/>
        <v>-0.14367246748241</v>
      </c>
      <c r="O397" s="2">
        <v>0</v>
      </c>
      <c r="P397" s="3">
        <f t="shared" si="27"/>
        <v>-8872.89</v>
      </c>
    </row>
    <row r="398" spans="1:16" x14ac:dyDescent="0.35">
      <c r="A398">
        <v>72401</v>
      </c>
      <c r="B398" s="2">
        <v>790296.56</v>
      </c>
      <c r="C398" s="2">
        <v>1353163.68</v>
      </c>
      <c r="D398" s="2">
        <v>13171.7</v>
      </c>
      <c r="E398" s="2">
        <v>42941.45</v>
      </c>
      <c r="F398" s="2">
        <v>73525.27</v>
      </c>
      <c r="G398" s="2">
        <v>715.68</v>
      </c>
      <c r="H398" s="2">
        <v>0</v>
      </c>
      <c r="I398" s="2">
        <v>0</v>
      </c>
      <c r="J398" s="100">
        <f t="shared" si="24"/>
        <v>1440576.3299999998</v>
      </c>
      <c r="K398" s="2">
        <v>1405470.9899999998</v>
      </c>
      <c r="L398" s="3">
        <f t="shared" si="25"/>
        <v>35105.340000000084</v>
      </c>
      <c r="M398" s="101">
        <f t="shared" si="26"/>
        <v>2.4368955166714484E-2</v>
      </c>
      <c r="O398" s="2">
        <v>0</v>
      </c>
      <c r="P398" s="3">
        <f t="shared" si="27"/>
        <v>-1440576.3299999998</v>
      </c>
    </row>
    <row r="399" spans="1:16" x14ac:dyDescent="0.35">
      <c r="A399">
        <v>72402</v>
      </c>
      <c r="B399" s="2">
        <v>415358.71</v>
      </c>
      <c r="C399" s="2">
        <v>663222.67000000004</v>
      </c>
      <c r="D399" s="2">
        <v>6922.6</v>
      </c>
      <c r="E399" s="2">
        <v>32181.38</v>
      </c>
      <c r="F399" s="2">
        <v>55101.74</v>
      </c>
      <c r="G399" s="2">
        <v>536.34</v>
      </c>
      <c r="H399" s="2">
        <v>0</v>
      </c>
      <c r="I399" s="2">
        <v>0</v>
      </c>
      <c r="J399" s="100">
        <f t="shared" si="24"/>
        <v>725783.35</v>
      </c>
      <c r="K399" s="2">
        <v>752735.55</v>
      </c>
      <c r="L399" s="3">
        <f t="shared" si="25"/>
        <v>-26952.20000000007</v>
      </c>
      <c r="M399" s="101">
        <f t="shared" si="26"/>
        <v>-3.7135324198330079E-2</v>
      </c>
      <c r="O399" s="2">
        <v>47963.86</v>
      </c>
      <c r="P399" s="3">
        <f t="shared" si="27"/>
        <v>-677819.49</v>
      </c>
    </row>
    <row r="400" spans="1:16" x14ac:dyDescent="0.35">
      <c r="A400">
        <v>72403</v>
      </c>
      <c r="B400" s="2">
        <v>1093130.49</v>
      </c>
      <c r="C400" s="2">
        <v>1757660.82</v>
      </c>
      <c r="D400" s="2">
        <v>18218.88</v>
      </c>
      <c r="E400" s="2">
        <v>29678.97</v>
      </c>
      <c r="F400" s="2">
        <v>50816.6</v>
      </c>
      <c r="G400" s="2">
        <v>494.74</v>
      </c>
      <c r="H400" s="2">
        <v>0</v>
      </c>
      <c r="I400" s="2">
        <v>0</v>
      </c>
      <c r="J400" s="100">
        <f t="shared" si="24"/>
        <v>1827191.04</v>
      </c>
      <c r="K400" s="2">
        <v>1861299.6</v>
      </c>
      <c r="L400" s="3">
        <f t="shared" si="25"/>
        <v>-34108.560000000056</v>
      </c>
      <c r="M400" s="101">
        <f t="shared" si="26"/>
        <v>-1.8667210627302581E-2</v>
      </c>
      <c r="O400" s="2">
        <v>114538</v>
      </c>
      <c r="P400" s="3">
        <f t="shared" si="27"/>
        <v>-1712653.04</v>
      </c>
    </row>
    <row r="401" spans="1:16" x14ac:dyDescent="0.35">
      <c r="A401">
        <v>72404</v>
      </c>
      <c r="B401" s="2">
        <v>75360.67</v>
      </c>
      <c r="C401" s="2">
        <v>120260.94</v>
      </c>
      <c r="D401" s="2">
        <v>1255.94</v>
      </c>
      <c r="E401" s="2">
        <v>504.84</v>
      </c>
      <c r="F401" s="2">
        <v>864.4</v>
      </c>
      <c r="G401" s="2">
        <v>8.41</v>
      </c>
      <c r="H401" s="2">
        <v>0</v>
      </c>
      <c r="I401" s="2">
        <v>0</v>
      </c>
      <c r="J401" s="100">
        <f t="shared" si="24"/>
        <v>122389.69</v>
      </c>
      <c r="K401" s="2">
        <v>139231.59</v>
      </c>
      <c r="L401" s="3">
        <f t="shared" si="25"/>
        <v>-16841.899999999994</v>
      </c>
      <c r="M401" s="101">
        <f t="shared" si="26"/>
        <v>-0.13760881329138094</v>
      </c>
      <c r="O401" s="2">
        <v>8773.3799999999992</v>
      </c>
      <c r="P401" s="3">
        <f t="shared" si="27"/>
        <v>-113616.31</v>
      </c>
    </row>
    <row r="402" spans="1:16" x14ac:dyDescent="0.35">
      <c r="A402">
        <v>72407</v>
      </c>
      <c r="B402" s="2">
        <v>316190.63</v>
      </c>
      <c r="C402" s="2">
        <v>541389.51</v>
      </c>
      <c r="D402" s="2">
        <v>5269.94</v>
      </c>
      <c r="E402" s="2">
        <v>18174.07</v>
      </c>
      <c r="F402" s="2">
        <v>31118.11</v>
      </c>
      <c r="G402" s="2">
        <v>302.93</v>
      </c>
      <c r="H402" s="2">
        <v>0</v>
      </c>
      <c r="I402" s="2">
        <v>0</v>
      </c>
      <c r="J402" s="100">
        <f t="shared" si="24"/>
        <v>578080.49</v>
      </c>
      <c r="K402" s="2">
        <v>586106.67999999993</v>
      </c>
      <c r="L402" s="3">
        <f t="shared" si="25"/>
        <v>-8026.1899999999441</v>
      </c>
      <c r="M402" s="101">
        <f t="shared" si="26"/>
        <v>-1.3884208408417215E-2</v>
      </c>
      <c r="O402" s="2">
        <v>0</v>
      </c>
      <c r="P402" s="3">
        <f t="shared" si="27"/>
        <v>-578080.49</v>
      </c>
    </row>
    <row r="403" spans="1:16" x14ac:dyDescent="0.35">
      <c r="A403">
        <v>72408</v>
      </c>
      <c r="B403" s="2">
        <v>62113.37</v>
      </c>
      <c r="C403" s="2">
        <v>106351.85</v>
      </c>
      <c r="D403" s="2">
        <v>1035.24</v>
      </c>
      <c r="E403" s="2">
        <v>0</v>
      </c>
      <c r="F403" s="2">
        <v>0</v>
      </c>
      <c r="G403" s="2">
        <v>0</v>
      </c>
      <c r="H403" s="2">
        <v>0</v>
      </c>
      <c r="I403" s="2">
        <v>0</v>
      </c>
      <c r="J403" s="100">
        <f t="shared" si="24"/>
        <v>107387.09000000001</v>
      </c>
      <c r="K403" s="2">
        <v>118468.59</v>
      </c>
      <c r="L403" s="3">
        <f t="shared" si="25"/>
        <v>-11081.499999999985</v>
      </c>
      <c r="M403" s="101">
        <f t="shared" si="26"/>
        <v>-0.10319210623921353</v>
      </c>
      <c r="O403" s="2">
        <v>0</v>
      </c>
      <c r="P403" s="3">
        <f t="shared" si="27"/>
        <v>-107387.09000000001</v>
      </c>
    </row>
    <row r="404" spans="1:16" x14ac:dyDescent="0.35">
      <c r="A404">
        <v>72409</v>
      </c>
      <c r="B404" s="2">
        <v>812789.14</v>
      </c>
      <c r="C404" s="2">
        <v>1308897.9099999999</v>
      </c>
      <c r="D404" s="2">
        <v>13546.29</v>
      </c>
      <c r="E404" s="2">
        <v>16420.8</v>
      </c>
      <c r="F404" s="2">
        <v>28115.94</v>
      </c>
      <c r="G404" s="2">
        <v>273.66000000000003</v>
      </c>
      <c r="H404" s="2">
        <v>0</v>
      </c>
      <c r="I404" s="2">
        <v>0</v>
      </c>
      <c r="J404" s="100">
        <f t="shared" si="24"/>
        <v>1350833.7999999998</v>
      </c>
      <c r="K404" s="2">
        <v>1395328.04</v>
      </c>
      <c r="L404" s="3">
        <f t="shared" si="25"/>
        <v>-44494.240000000224</v>
      </c>
      <c r="M404" s="101">
        <f t="shared" si="26"/>
        <v>-3.293835259378336E-2</v>
      </c>
      <c r="O404" s="2">
        <v>82775.100000000006</v>
      </c>
      <c r="P404" s="3">
        <f t="shared" si="27"/>
        <v>-1268058.6999999997</v>
      </c>
    </row>
    <row r="405" spans="1:16" x14ac:dyDescent="0.35">
      <c r="A405">
        <v>72411</v>
      </c>
      <c r="B405" s="2">
        <v>0</v>
      </c>
      <c r="C405" s="2">
        <v>0</v>
      </c>
      <c r="D405" s="2">
        <v>0</v>
      </c>
      <c r="E405" s="2">
        <v>7920</v>
      </c>
      <c r="F405" s="2">
        <v>13560.8</v>
      </c>
      <c r="G405" s="2">
        <v>132</v>
      </c>
      <c r="H405" s="2">
        <v>0</v>
      </c>
      <c r="I405" s="2">
        <v>0</v>
      </c>
      <c r="J405" s="100">
        <f t="shared" si="24"/>
        <v>13692.8</v>
      </c>
      <c r="K405" s="2">
        <v>13692.8</v>
      </c>
      <c r="L405" s="3">
        <f t="shared" si="25"/>
        <v>0</v>
      </c>
      <c r="M405" s="101">
        <f t="shared" si="26"/>
        <v>0</v>
      </c>
      <c r="O405" s="2">
        <v>0</v>
      </c>
      <c r="P405" s="3">
        <f t="shared" si="27"/>
        <v>-13692.8</v>
      </c>
    </row>
    <row r="406" spans="1:16" x14ac:dyDescent="0.35">
      <c r="A406">
        <v>72412</v>
      </c>
      <c r="B406" s="2">
        <v>15331.7</v>
      </c>
      <c r="C406" s="2">
        <v>23948.85</v>
      </c>
      <c r="D406" s="2">
        <v>255.51</v>
      </c>
      <c r="E406" s="2">
        <v>1314.94</v>
      </c>
      <c r="F406" s="2">
        <v>2251.52</v>
      </c>
      <c r="G406" s="2">
        <v>21.92</v>
      </c>
      <c r="H406" s="2">
        <v>0</v>
      </c>
      <c r="I406" s="2">
        <v>0</v>
      </c>
      <c r="J406" s="100">
        <f t="shared" si="24"/>
        <v>26477.799999999996</v>
      </c>
      <c r="K406" s="2">
        <v>35978.610000000008</v>
      </c>
      <c r="L406" s="3">
        <f t="shared" si="25"/>
        <v>-9500.8100000000122</v>
      </c>
      <c r="M406" s="101">
        <f t="shared" si="26"/>
        <v>-0.35882172990203165</v>
      </c>
      <c r="O406" s="2">
        <v>2302.46</v>
      </c>
      <c r="P406" s="3">
        <f t="shared" si="27"/>
        <v>-24175.339999999997</v>
      </c>
    </row>
    <row r="407" spans="1:16" x14ac:dyDescent="0.35">
      <c r="A407">
        <v>72413</v>
      </c>
      <c r="B407" s="2">
        <v>101142.83</v>
      </c>
      <c r="C407" s="2">
        <v>173179.02</v>
      </c>
      <c r="D407" s="2">
        <v>1685.75</v>
      </c>
      <c r="E407" s="2">
        <v>14938.91</v>
      </c>
      <c r="F407" s="2">
        <v>25578.66</v>
      </c>
      <c r="G407" s="2">
        <v>248.98</v>
      </c>
      <c r="H407" s="2">
        <v>0</v>
      </c>
      <c r="I407" s="2">
        <v>0</v>
      </c>
      <c r="J407" s="100">
        <f t="shared" si="24"/>
        <v>200692.41</v>
      </c>
      <c r="K407" s="2">
        <v>201278.98000000004</v>
      </c>
      <c r="L407" s="3">
        <f t="shared" si="25"/>
        <v>-586.57000000003609</v>
      </c>
      <c r="M407" s="101">
        <f t="shared" si="26"/>
        <v>-2.922731357902554E-3</v>
      </c>
      <c r="O407" s="2">
        <v>0</v>
      </c>
      <c r="P407" s="3">
        <f t="shared" si="27"/>
        <v>-200692.41</v>
      </c>
    </row>
    <row r="408" spans="1:16" x14ac:dyDescent="0.35">
      <c r="A408">
        <v>72415</v>
      </c>
      <c r="B408" s="2">
        <v>19948.18</v>
      </c>
      <c r="C408" s="2">
        <v>34156.69</v>
      </c>
      <c r="D408" s="2">
        <v>0</v>
      </c>
      <c r="E408" s="2">
        <v>0</v>
      </c>
      <c r="F408" s="2">
        <v>0</v>
      </c>
      <c r="G408" s="2">
        <v>0</v>
      </c>
      <c r="H408" s="2">
        <v>0</v>
      </c>
      <c r="I408" s="2">
        <v>0</v>
      </c>
      <c r="J408" s="100">
        <f t="shared" si="24"/>
        <v>34156.69</v>
      </c>
      <c r="K408" s="2">
        <v>27865.79</v>
      </c>
      <c r="L408" s="3">
        <f t="shared" si="25"/>
        <v>6290.9000000000015</v>
      </c>
      <c r="M408" s="101">
        <f t="shared" si="26"/>
        <v>0.18417768232226253</v>
      </c>
      <c r="O408" s="2">
        <v>0</v>
      </c>
      <c r="P408" s="3">
        <f t="shared" si="27"/>
        <v>-34156.69</v>
      </c>
    </row>
    <row r="409" spans="1:16" x14ac:dyDescent="0.35">
      <c r="A409">
        <v>72416</v>
      </c>
      <c r="B409" s="2">
        <v>774826.57</v>
      </c>
      <c r="C409" s="2">
        <v>1326657.92</v>
      </c>
      <c r="D409" s="2">
        <v>12914.22</v>
      </c>
      <c r="E409" s="2">
        <v>14085.05</v>
      </c>
      <c r="F409" s="2">
        <v>24116.87</v>
      </c>
      <c r="G409" s="2">
        <v>234.75</v>
      </c>
      <c r="H409" s="2">
        <v>0</v>
      </c>
      <c r="I409" s="2">
        <v>0</v>
      </c>
      <c r="J409" s="100">
        <f t="shared" si="24"/>
        <v>1363923.76</v>
      </c>
      <c r="K409" s="2">
        <v>1323742.3699999999</v>
      </c>
      <c r="L409" s="3">
        <f t="shared" si="25"/>
        <v>40181.39000000013</v>
      </c>
      <c r="M409" s="101">
        <f t="shared" si="26"/>
        <v>2.9460143725335595E-2</v>
      </c>
      <c r="O409" s="2">
        <v>0</v>
      </c>
      <c r="P409" s="3">
        <f t="shared" si="27"/>
        <v>-1363923.76</v>
      </c>
    </row>
    <row r="410" spans="1:16" x14ac:dyDescent="0.35">
      <c r="A410" s="102">
        <v>72417</v>
      </c>
      <c r="C410" s="2"/>
      <c r="J410" s="100">
        <f t="shared" si="24"/>
        <v>0</v>
      </c>
      <c r="K410" s="2">
        <v>429.93999999999994</v>
      </c>
      <c r="L410" s="3">
        <f t="shared" si="25"/>
        <v>-429.93999999999994</v>
      </c>
      <c r="M410" s="101">
        <f t="shared" si="26"/>
        <v>0</v>
      </c>
      <c r="O410" s="2">
        <v>0</v>
      </c>
      <c r="P410" s="3">
        <f t="shared" si="27"/>
        <v>0</v>
      </c>
    </row>
    <row r="411" spans="1:16" x14ac:dyDescent="0.35">
      <c r="A411">
        <v>72418</v>
      </c>
      <c r="B411" s="2">
        <v>7250.4</v>
      </c>
      <c r="C411" s="2">
        <v>12414.28</v>
      </c>
      <c r="D411" s="2">
        <v>120.84</v>
      </c>
      <c r="E411" s="2">
        <v>0</v>
      </c>
      <c r="F411" s="2">
        <v>0</v>
      </c>
      <c r="G411" s="2">
        <v>0</v>
      </c>
      <c r="H411" s="2">
        <v>0</v>
      </c>
      <c r="I411" s="2">
        <v>0</v>
      </c>
      <c r="J411" s="100">
        <f t="shared" si="24"/>
        <v>12535.12</v>
      </c>
      <c r="K411" s="2">
        <v>66374.539999999994</v>
      </c>
      <c r="L411" s="3">
        <f t="shared" si="25"/>
        <v>-53839.419999999991</v>
      </c>
      <c r="M411" s="101">
        <f t="shared" si="26"/>
        <v>-4.2950861260203324</v>
      </c>
      <c r="O411" s="2">
        <v>0</v>
      </c>
      <c r="P411" s="3">
        <f t="shared" si="27"/>
        <v>-12535.12</v>
      </c>
    </row>
    <row r="412" spans="1:16" x14ac:dyDescent="0.35">
      <c r="A412">
        <v>72501</v>
      </c>
      <c r="B412" s="2">
        <v>391129.88</v>
      </c>
      <c r="C412" s="2">
        <v>625728.51</v>
      </c>
      <c r="D412" s="2">
        <v>6518.79</v>
      </c>
      <c r="E412" s="2">
        <v>35492.050000000003</v>
      </c>
      <c r="F412" s="2">
        <v>60770.03</v>
      </c>
      <c r="G412" s="2">
        <v>591.54999999999995</v>
      </c>
      <c r="H412" s="2">
        <v>0</v>
      </c>
      <c r="I412" s="2">
        <v>0</v>
      </c>
      <c r="J412" s="100">
        <f t="shared" si="24"/>
        <v>693608.88000000012</v>
      </c>
      <c r="K412" s="2">
        <v>679438.9</v>
      </c>
      <c r="L412" s="3">
        <f t="shared" si="25"/>
        <v>14169.980000000098</v>
      </c>
      <c r="M412" s="101">
        <f t="shared" si="26"/>
        <v>2.0429352057891897E-2</v>
      </c>
      <c r="O412" s="2">
        <v>43971.55</v>
      </c>
      <c r="P412" s="3">
        <f t="shared" si="27"/>
        <v>-649637.33000000007</v>
      </c>
    </row>
    <row r="413" spans="1:16" x14ac:dyDescent="0.35">
      <c r="A413">
        <v>72502</v>
      </c>
      <c r="B413" s="2">
        <v>13453.33</v>
      </c>
      <c r="C413" s="2">
        <v>21393.84</v>
      </c>
      <c r="D413" s="2">
        <v>0</v>
      </c>
      <c r="E413" s="2">
        <v>18.75</v>
      </c>
      <c r="F413" s="2">
        <v>32.1</v>
      </c>
      <c r="G413" s="2">
        <v>0</v>
      </c>
      <c r="H413" s="2">
        <v>0</v>
      </c>
      <c r="I413" s="2">
        <v>0</v>
      </c>
      <c r="J413" s="100">
        <f t="shared" si="24"/>
        <v>21425.94</v>
      </c>
      <c r="K413" s="2">
        <v>21273.16</v>
      </c>
      <c r="L413" s="3">
        <f t="shared" si="25"/>
        <v>152.77999999999884</v>
      </c>
      <c r="M413" s="101">
        <f t="shared" si="26"/>
        <v>7.1306089721150552E-3</v>
      </c>
      <c r="O413" s="2">
        <v>1641.23</v>
      </c>
      <c r="P413" s="3">
        <f t="shared" si="27"/>
        <v>-19784.71</v>
      </c>
    </row>
    <row r="414" spans="1:16" x14ac:dyDescent="0.35">
      <c r="A414">
        <v>72504</v>
      </c>
      <c r="B414" s="2">
        <v>4784.8</v>
      </c>
      <c r="C414" s="2">
        <v>7722.36</v>
      </c>
      <c r="D414" s="2">
        <v>0</v>
      </c>
      <c r="E414" s="2">
        <v>0</v>
      </c>
      <c r="F414" s="2">
        <v>0</v>
      </c>
      <c r="G414" s="2">
        <v>0</v>
      </c>
      <c r="H414" s="2">
        <v>0</v>
      </c>
      <c r="I414" s="2">
        <v>0</v>
      </c>
      <c r="J414" s="100">
        <f t="shared" si="24"/>
        <v>7722.36</v>
      </c>
      <c r="K414" s="2">
        <v>7614.74</v>
      </c>
      <c r="L414" s="3">
        <f t="shared" si="25"/>
        <v>107.61999999999989</v>
      </c>
      <c r="M414" s="101">
        <f t="shared" si="26"/>
        <v>1.3936154232643893E-2</v>
      </c>
      <c r="O414" s="2">
        <v>471.82</v>
      </c>
      <c r="P414" s="3">
        <f t="shared" si="27"/>
        <v>-7250.54</v>
      </c>
    </row>
    <row r="415" spans="1:16" x14ac:dyDescent="0.35">
      <c r="A415">
        <v>72506</v>
      </c>
      <c r="B415" s="2">
        <v>73581.259999999995</v>
      </c>
      <c r="C415" s="2">
        <v>116183.11</v>
      </c>
      <c r="D415" s="2">
        <v>1226.31</v>
      </c>
      <c r="E415" s="2">
        <v>4276.1400000000003</v>
      </c>
      <c r="F415" s="2">
        <v>7321.69</v>
      </c>
      <c r="G415" s="2">
        <v>71.260000000000005</v>
      </c>
      <c r="H415" s="2">
        <v>0</v>
      </c>
      <c r="I415" s="2">
        <v>0</v>
      </c>
      <c r="J415" s="100">
        <f t="shared" si="24"/>
        <v>124802.37</v>
      </c>
      <c r="K415" s="2">
        <v>144093.31</v>
      </c>
      <c r="L415" s="3">
        <f t="shared" si="25"/>
        <v>-19290.940000000002</v>
      </c>
      <c r="M415" s="101">
        <f t="shared" si="26"/>
        <v>-0.15457190436367516</v>
      </c>
      <c r="O415" s="2">
        <v>9803.92</v>
      </c>
      <c r="P415" s="3">
        <f t="shared" si="27"/>
        <v>-114998.45</v>
      </c>
    </row>
    <row r="416" spans="1:16" x14ac:dyDescent="0.35">
      <c r="A416">
        <v>72507</v>
      </c>
      <c r="B416" s="2">
        <v>141341.57</v>
      </c>
      <c r="C416" s="2">
        <v>242007.88</v>
      </c>
      <c r="D416" s="2">
        <v>2355.71</v>
      </c>
      <c r="E416" s="2">
        <v>0</v>
      </c>
      <c r="F416" s="2">
        <v>0</v>
      </c>
      <c r="G416" s="2">
        <v>0</v>
      </c>
      <c r="H416" s="2">
        <v>0</v>
      </c>
      <c r="I416" s="2">
        <v>0</v>
      </c>
      <c r="J416" s="100">
        <f t="shared" si="24"/>
        <v>244363.59</v>
      </c>
      <c r="K416" s="2">
        <v>231761.47</v>
      </c>
      <c r="L416" s="3">
        <f t="shared" si="25"/>
        <v>12602.119999999995</v>
      </c>
      <c r="M416" s="101">
        <f t="shared" si="26"/>
        <v>5.1571185379949591E-2</v>
      </c>
      <c r="O416" s="2">
        <v>0</v>
      </c>
      <c r="P416" s="3">
        <f t="shared" si="27"/>
        <v>-244363.59</v>
      </c>
    </row>
    <row r="417" spans="1:16" x14ac:dyDescent="0.35">
      <c r="A417">
        <v>72509</v>
      </c>
      <c r="B417" s="2">
        <v>48684.3</v>
      </c>
      <c r="C417" s="2">
        <v>78689.95</v>
      </c>
      <c r="D417" s="2">
        <v>811.39</v>
      </c>
      <c r="E417" s="2">
        <v>0</v>
      </c>
      <c r="F417" s="2">
        <v>0</v>
      </c>
      <c r="G417" s="2">
        <v>0</v>
      </c>
      <c r="H417" s="2">
        <v>0</v>
      </c>
      <c r="I417" s="2">
        <v>0</v>
      </c>
      <c r="J417" s="100">
        <f t="shared" si="24"/>
        <v>79501.34</v>
      </c>
      <c r="K417" s="2">
        <v>70724.56</v>
      </c>
      <c r="L417" s="3">
        <f t="shared" si="25"/>
        <v>8776.7799999999988</v>
      </c>
      <c r="M417" s="101">
        <f t="shared" si="26"/>
        <v>0.11039788763308894</v>
      </c>
      <c r="O417" s="2">
        <v>4668.1000000000004</v>
      </c>
      <c r="P417" s="3">
        <f t="shared" si="27"/>
        <v>-74833.239999999991</v>
      </c>
    </row>
    <row r="418" spans="1:16" x14ac:dyDescent="0.35">
      <c r="A418">
        <v>72510</v>
      </c>
      <c r="B418" s="2">
        <v>19084.099999999999</v>
      </c>
      <c r="C418" s="2">
        <v>31643.11</v>
      </c>
      <c r="D418" s="2">
        <v>0</v>
      </c>
      <c r="E418" s="2">
        <v>2185.12</v>
      </c>
      <c r="F418" s="2">
        <v>3741.55</v>
      </c>
      <c r="G418" s="2">
        <v>0</v>
      </c>
      <c r="H418" s="2">
        <v>0</v>
      </c>
      <c r="I418" s="2">
        <v>0</v>
      </c>
      <c r="J418" s="100">
        <f t="shared" si="24"/>
        <v>35384.660000000003</v>
      </c>
      <c r="K418" s="2">
        <v>32851</v>
      </c>
      <c r="L418" s="3">
        <f t="shared" si="25"/>
        <v>2533.6600000000035</v>
      </c>
      <c r="M418" s="101">
        <f t="shared" si="26"/>
        <v>7.1603344500130936E-2</v>
      </c>
      <c r="O418" s="2">
        <v>1042.48</v>
      </c>
      <c r="P418" s="3">
        <f t="shared" si="27"/>
        <v>-34342.18</v>
      </c>
    </row>
    <row r="419" spans="1:16" x14ac:dyDescent="0.35">
      <c r="A419">
        <v>72512</v>
      </c>
      <c r="B419" s="2">
        <v>41750.82</v>
      </c>
      <c r="C419" s="2">
        <v>71486.64</v>
      </c>
      <c r="D419" s="2">
        <v>695.87</v>
      </c>
      <c r="E419" s="2">
        <v>0</v>
      </c>
      <c r="F419" s="2">
        <v>0</v>
      </c>
      <c r="G419" s="2">
        <v>0</v>
      </c>
      <c r="H419" s="2">
        <v>0</v>
      </c>
      <c r="I419" s="2">
        <v>0</v>
      </c>
      <c r="J419" s="100">
        <f t="shared" si="24"/>
        <v>72182.509999999995</v>
      </c>
      <c r="K419" s="2">
        <v>64952.78</v>
      </c>
      <c r="L419" s="3">
        <f t="shared" si="25"/>
        <v>7229.7299999999959</v>
      </c>
      <c r="M419" s="101">
        <f t="shared" si="26"/>
        <v>0.10015902744307446</v>
      </c>
      <c r="O419" s="2">
        <v>0</v>
      </c>
      <c r="P419" s="3">
        <f t="shared" si="27"/>
        <v>-72182.509999999995</v>
      </c>
    </row>
    <row r="420" spans="1:16" x14ac:dyDescent="0.35">
      <c r="A420">
        <v>72513</v>
      </c>
      <c r="B420" s="2">
        <v>71118.83</v>
      </c>
      <c r="C420" s="2">
        <v>121771.19</v>
      </c>
      <c r="D420" s="2">
        <v>1185.3399999999999</v>
      </c>
      <c r="E420" s="2">
        <v>0</v>
      </c>
      <c r="F420" s="2">
        <v>0</v>
      </c>
      <c r="G420" s="2">
        <v>0</v>
      </c>
      <c r="H420" s="2">
        <v>0</v>
      </c>
      <c r="I420" s="2">
        <v>0</v>
      </c>
      <c r="J420" s="100">
        <f t="shared" si="24"/>
        <v>122956.53</v>
      </c>
      <c r="K420" s="2">
        <v>116278.55</v>
      </c>
      <c r="L420" s="3">
        <f t="shared" si="25"/>
        <v>6677.9799999999959</v>
      </c>
      <c r="M420" s="101">
        <f t="shared" si="26"/>
        <v>5.4311714880047414E-2</v>
      </c>
      <c r="O420" s="2">
        <v>0</v>
      </c>
      <c r="P420" s="3">
        <f t="shared" si="27"/>
        <v>-122956.53</v>
      </c>
    </row>
    <row r="421" spans="1:16" x14ac:dyDescent="0.35">
      <c r="A421">
        <v>72601</v>
      </c>
      <c r="B421" s="2">
        <v>5099037.24</v>
      </c>
      <c r="C421" s="2">
        <v>8219867.29</v>
      </c>
      <c r="D421" s="2">
        <v>84984.07</v>
      </c>
      <c r="E421" s="2">
        <v>160734.75</v>
      </c>
      <c r="F421" s="2">
        <v>275213.45</v>
      </c>
      <c r="G421" s="2">
        <v>2679.2</v>
      </c>
      <c r="H421" s="2">
        <v>0</v>
      </c>
      <c r="I421" s="2">
        <v>0</v>
      </c>
      <c r="J421" s="100">
        <f t="shared" si="24"/>
        <v>8582744.0099999979</v>
      </c>
      <c r="K421" s="2">
        <v>8481964.9299999997</v>
      </c>
      <c r="L421" s="3">
        <f t="shared" si="25"/>
        <v>100779.07999999821</v>
      </c>
      <c r="M421" s="101">
        <f t="shared" si="26"/>
        <v>1.1742058237153252E-2</v>
      </c>
      <c r="O421" s="2">
        <v>510816.89</v>
      </c>
      <c r="P421" s="3">
        <f t="shared" si="27"/>
        <v>-8071927.1199999982</v>
      </c>
    </row>
    <row r="422" spans="1:16" x14ac:dyDescent="0.35">
      <c r="A422">
        <v>72602</v>
      </c>
      <c r="B422" s="2">
        <v>687050.59</v>
      </c>
      <c r="C422" s="2">
        <v>1124904.3600000001</v>
      </c>
      <c r="D422" s="2">
        <v>11450.8</v>
      </c>
      <c r="E422" s="2">
        <v>21916.31</v>
      </c>
      <c r="F422" s="2">
        <v>37525.480000000003</v>
      </c>
      <c r="G422" s="2">
        <v>365.26</v>
      </c>
      <c r="H422" s="2">
        <v>0</v>
      </c>
      <c r="I422" s="2">
        <v>0</v>
      </c>
      <c r="J422" s="100">
        <f t="shared" si="24"/>
        <v>1174245.9000000001</v>
      </c>
      <c r="K422" s="2">
        <v>1096576.0700000003</v>
      </c>
      <c r="L422" s="3">
        <f t="shared" si="25"/>
        <v>77669.829999999842</v>
      </c>
      <c r="M422" s="101">
        <f t="shared" si="26"/>
        <v>6.6144433631831145E-2</v>
      </c>
      <c r="O422" s="2">
        <v>51478.59</v>
      </c>
      <c r="P422" s="3">
        <f t="shared" si="27"/>
        <v>-1122767.31</v>
      </c>
    </row>
    <row r="423" spans="1:16" x14ac:dyDescent="0.35">
      <c r="A423">
        <v>72604</v>
      </c>
      <c r="B423" s="2">
        <v>2034577.91</v>
      </c>
      <c r="C423" s="2">
        <v>3267197.41</v>
      </c>
      <c r="D423" s="2">
        <v>33909.699999999997</v>
      </c>
      <c r="E423" s="2">
        <v>80437.14</v>
      </c>
      <c r="F423" s="2">
        <v>137726.35</v>
      </c>
      <c r="G423" s="2">
        <v>1340.61</v>
      </c>
      <c r="H423" s="2">
        <v>0</v>
      </c>
      <c r="I423" s="2">
        <v>0</v>
      </c>
      <c r="J423" s="100">
        <f t="shared" si="24"/>
        <v>3440174.0700000003</v>
      </c>
      <c r="K423" s="2">
        <v>3661031.4</v>
      </c>
      <c r="L423" s="3">
        <f t="shared" si="25"/>
        <v>-220857.32999999961</v>
      </c>
      <c r="M423" s="101">
        <f t="shared" si="26"/>
        <v>-6.4199463604468016E-2</v>
      </c>
      <c r="O423" s="2">
        <v>222222.31</v>
      </c>
      <c r="P423" s="3">
        <f t="shared" si="27"/>
        <v>-3217951.7600000002</v>
      </c>
    </row>
    <row r="424" spans="1:16" x14ac:dyDescent="0.35">
      <c r="A424">
        <v>72605</v>
      </c>
      <c r="B424" s="2">
        <v>175332.48000000001</v>
      </c>
      <c r="C424" s="2">
        <v>280392.21999999997</v>
      </c>
      <c r="D424" s="2">
        <v>2922.21</v>
      </c>
      <c r="E424" s="2">
        <v>10009.879999999999</v>
      </c>
      <c r="F424" s="2">
        <v>17138.990000000002</v>
      </c>
      <c r="G424" s="2">
        <v>166.84</v>
      </c>
      <c r="H424" s="2">
        <v>0</v>
      </c>
      <c r="I424" s="2">
        <v>0</v>
      </c>
      <c r="J424" s="100">
        <f t="shared" si="24"/>
        <v>300620.26</v>
      </c>
      <c r="K424" s="2">
        <v>311334.45</v>
      </c>
      <c r="L424" s="3">
        <f t="shared" si="25"/>
        <v>-10714.190000000002</v>
      </c>
      <c r="M424" s="101">
        <f t="shared" si="26"/>
        <v>-3.5640279201408456E-2</v>
      </c>
      <c r="O424" s="2">
        <v>19816.03</v>
      </c>
      <c r="P424" s="3">
        <f t="shared" si="27"/>
        <v>-280804.23</v>
      </c>
    </row>
    <row r="425" spans="1:16" x14ac:dyDescent="0.35">
      <c r="A425">
        <v>72606</v>
      </c>
      <c r="B425" s="2">
        <v>76565.39</v>
      </c>
      <c r="C425" s="2">
        <v>121899.95</v>
      </c>
      <c r="D425" s="2">
        <v>1276.1600000000001</v>
      </c>
      <c r="E425" s="2">
        <v>1399.74</v>
      </c>
      <c r="F425" s="2">
        <v>2396.91</v>
      </c>
      <c r="G425" s="2">
        <v>23.34</v>
      </c>
      <c r="H425" s="2">
        <v>0</v>
      </c>
      <c r="I425" s="2">
        <v>0</v>
      </c>
      <c r="J425" s="100">
        <f t="shared" si="24"/>
        <v>125596.36</v>
      </c>
      <c r="K425" s="2">
        <v>166809.24000000002</v>
      </c>
      <c r="L425" s="3">
        <f t="shared" si="25"/>
        <v>-41212.880000000019</v>
      </c>
      <c r="M425" s="101">
        <f t="shared" si="26"/>
        <v>-0.32813753519608385</v>
      </c>
      <c r="O425" s="2">
        <v>9202.2000000000007</v>
      </c>
      <c r="P425" s="3">
        <f t="shared" si="27"/>
        <v>-116394.16</v>
      </c>
    </row>
    <row r="426" spans="1:16" x14ac:dyDescent="0.35">
      <c r="A426">
        <v>72608</v>
      </c>
      <c r="B426" s="2">
        <v>1609155.64</v>
      </c>
      <c r="C426" s="2">
        <v>2755233.07</v>
      </c>
      <c r="D426" s="2">
        <v>26819.03</v>
      </c>
      <c r="E426" s="2">
        <v>103909.16</v>
      </c>
      <c r="F426" s="2">
        <v>177915.21</v>
      </c>
      <c r="G426" s="2">
        <v>1731.84</v>
      </c>
      <c r="H426" s="2">
        <v>0</v>
      </c>
      <c r="I426" s="2">
        <v>0</v>
      </c>
      <c r="J426" s="100">
        <f t="shared" si="24"/>
        <v>2961699.1499999994</v>
      </c>
      <c r="K426" s="2">
        <v>2863455.08</v>
      </c>
      <c r="L426" s="3">
        <f t="shared" si="25"/>
        <v>98244.069999999367</v>
      </c>
      <c r="M426" s="101">
        <f t="shared" si="26"/>
        <v>3.317152250254702E-2</v>
      </c>
      <c r="O426" s="2">
        <v>0</v>
      </c>
      <c r="P426" s="3">
        <f t="shared" si="27"/>
        <v>-2961699.1499999994</v>
      </c>
    </row>
    <row r="427" spans="1:16" x14ac:dyDescent="0.35">
      <c r="A427">
        <v>72609</v>
      </c>
      <c r="B427" s="2">
        <v>47229.54</v>
      </c>
      <c r="C427" s="2">
        <v>80867.960000000006</v>
      </c>
      <c r="D427" s="2">
        <v>787.13</v>
      </c>
      <c r="E427" s="2">
        <v>0</v>
      </c>
      <c r="F427" s="2">
        <v>0</v>
      </c>
      <c r="G427" s="2">
        <v>0</v>
      </c>
      <c r="H427" s="2">
        <v>0</v>
      </c>
      <c r="I427" s="2">
        <v>0</v>
      </c>
      <c r="J427" s="100">
        <f t="shared" si="24"/>
        <v>81655.090000000011</v>
      </c>
      <c r="K427" s="2">
        <v>65305.689999999995</v>
      </c>
      <c r="L427" s="3">
        <f t="shared" si="25"/>
        <v>16349.400000000016</v>
      </c>
      <c r="M427" s="101">
        <f t="shared" si="26"/>
        <v>0.2002251176258579</v>
      </c>
      <c r="O427" s="2">
        <v>0</v>
      </c>
      <c r="P427" s="3">
        <f t="shared" si="27"/>
        <v>-81655.090000000011</v>
      </c>
    </row>
    <row r="428" spans="1:16" x14ac:dyDescent="0.35">
      <c r="A428">
        <v>72611</v>
      </c>
      <c r="B428" s="2">
        <v>245742.38</v>
      </c>
      <c r="C428" s="2">
        <v>420765.73</v>
      </c>
      <c r="D428" s="2">
        <v>4095.7</v>
      </c>
      <c r="E428" s="2">
        <v>15.99</v>
      </c>
      <c r="F428" s="2">
        <v>27.37</v>
      </c>
      <c r="G428" s="2">
        <v>0.27</v>
      </c>
      <c r="H428" s="2">
        <v>0</v>
      </c>
      <c r="I428" s="2">
        <v>0</v>
      </c>
      <c r="J428" s="100">
        <f t="shared" si="24"/>
        <v>424889.07</v>
      </c>
      <c r="K428" s="2">
        <v>442849.86</v>
      </c>
      <c r="L428" s="3">
        <f t="shared" si="25"/>
        <v>-17960.789999999979</v>
      </c>
      <c r="M428" s="101">
        <f t="shared" si="26"/>
        <v>-4.2271715768070893E-2</v>
      </c>
      <c r="O428" s="2">
        <v>0</v>
      </c>
      <c r="P428" s="3">
        <f t="shared" si="27"/>
        <v>-424889.07</v>
      </c>
    </row>
    <row r="429" spans="1:16" x14ac:dyDescent="0.35">
      <c r="A429">
        <v>72612</v>
      </c>
      <c r="B429" s="2">
        <v>10328.52</v>
      </c>
      <c r="C429" s="2">
        <v>17684.64</v>
      </c>
      <c r="D429" s="2">
        <v>172.14</v>
      </c>
      <c r="E429" s="2">
        <v>5028.88</v>
      </c>
      <c r="F429" s="2">
        <v>8610.6200000000008</v>
      </c>
      <c r="G429" s="2">
        <v>83.81</v>
      </c>
      <c r="H429" s="2">
        <v>0</v>
      </c>
      <c r="I429" s="2">
        <v>0</v>
      </c>
      <c r="J429" s="100">
        <f t="shared" si="24"/>
        <v>26551.21</v>
      </c>
      <c r="K429" s="2">
        <v>22650.820000000003</v>
      </c>
      <c r="L429" s="3">
        <f t="shared" si="25"/>
        <v>3900.3899999999958</v>
      </c>
      <c r="M429" s="101">
        <f t="shared" si="26"/>
        <v>0.14690064972556791</v>
      </c>
      <c r="O429" s="2">
        <v>0</v>
      </c>
      <c r="P429" s="3">
        <f t="shared" si="27"/>
        <v>-26551.21</v>
      </c>
    </row>
    <row r="430" spans="1:16" x14ac:dyDescent="0.35">
      <c r="A430">
        <v>72613</v>
      </c>
      <c r="B430" s="2">
        <v>17923.88</v>
      </c>
      <c r="C430" s="2">
        <v>29792.12</v>
      </c>
      <c r="D430" s="2">
        <v>298.73</v>
      </c>
      <c r="E430" s="2">
        <v>432</v>
      </c>
      <c r="F430" s="2">
        <v>739.68</v>
      </c>
      <c r="G430" s="2">
        <v>7.2</v>
      </c>
      <c r="H430" s="2">
        <v>0</v>
      </c>
      <c r="I430" s="2">
        <v>0</v>
      </c>
      <c r="J430" s="100">
        <f t="shared" si="24"/>
        <v>30837.73</v>
      </c>
      <c r="K430" s="2">
        <v>29392.1</v>
      </c>
      <c r="L430" s="3">
        <f t="shared" si="25"/>
        <v>1445.630000000001</v>
      </c>
      <c r="M430" s="101">
        <f t="shared" si="26"/>
        <v>4.6878612660529846E-2</v>
      </c>
      <c r="O430" s="2">
        <v>897.47</v>
      </c>
      <c r="P430" s="3">
        <f t="shared" si="27"/>
        <v>-29940.26</v>
      </c>
    </row>
    <row r="431" spans="1:16" x14ac:dyDescent="0.35">
      <c r="A431">
        <v>72614</v>
      </c>
      <c r="B431" s="2">
        <v>13182.37</v>
      </c>
      <c r="C431" s="2">
        <v>20482</v>
      </c>
      <c r="D431" s="2">
        <v>219.69</v>
      </c>
      <c r="E431" s="2">
        <v>815.94</v>
      </c>
      <c r="F431" s="2">
        <v>1398.79</v>
      </c>
      <c r="G431" s="2">
        <v>13.63</v>
      </c>
      <c r="H431" s="2">
        <v>0</v>
      </c>
      <c r="I431" s="2">
        <v>0</v>
      </c>
      <c r="J431" s="100">
        <f t="shared" si="24"/>
        <v>22114.11</v>
      </c>
      <c r="K431" s="2">
        <v>20448.139999999996</v>
      </c>
      <c r="L431" s="3">
        <f t="shared" si="25"/>
        <v>1665.9700000000048</v>
      </c>
      <c r="M431" s="101">
        <f t="shared" si="26"/>
        <v>7.5335159316834585E-2</v>
      </c>
      <c r="O431" s="2">
        <v>2088.7199999999998</v>
      </c>
      <c r="P431" s="3">
        <f t="shared" si="27"/>
        <v>-20025.39</v>
      </c>
    </row>
    <row r="432" spans="1:16" x14ac:dyDescent="0.35">
      <c r="A432">
        <v>72615</v>
      </c>
      <c r="B432" s="2">
        <v>467321.4</v>
      </c>
      <c r="C432" s="2">
        <v>800155.41</v>
      </c>
      <c r="D432" s="2">
        <v>7788.72</v>
      </c>
      <c r="E432" s="2">
        <v>13816.05</v>
      </c>
      <c r="F432" s="2">
        <v>23656.240000000002</v>
      </c>
      <c r="G432" s="2">
        <v>230.27</v>
      </c>
      <c r="H432" s="2">
        <v>0</v>
      </c>
      <c r="I432" s="2">
        <v>0</v>
      </c>
      <c r="J432" s="100">
        <f t="shared" si="24"/>
        <v>831830.64</v>
      </c>
      <c r="K432" s="2">
        <v>781272.45000000007</v>
      </c>
      <c r="L432" s="3">
        <f t="shared" si="25"/>
        <v>50558.189999999944</v>
      </c>
      <c r="M432" s="101">
        <f t="shared" si="26"/>
        <v>6.0779427408444518E-2</v>
      </c>
      <c r="O432" s="2">
        <v>0</v>
      </c>
      <c r="P432" s="3">
        <f t="shared" si="27"/>
        <v>-831830.64</v>
      </c>
    </row>
    <row r="433" spans="1:16" x14ac:dyDescent="0.35">
      <c r="A433">
        <v>72616</v>
      </c>
      <c r="B433" s="2">
        <v>358356.61</v>
      </c>
      <c r="C433" s="2">
        <v>613586.12</v>
      </c>
      <c r="D433" s="2">
        <v>5972.62</v>
      </c>
      <c r="E433" s="2">
        <v>19910.400000000001</v>
      </c>
      <c r="F433" s="2">
        <v>34091.050000000003</v>
      </c>
      <c r="G433" s="2">
        <v>331.87</v>
      </c>
      <c r="H433" s="2">
        <v>0</v>
      </c>
      <c r="I433" s="2">
        <v>0</v>
      </c>
      <c r="J433" s="100">
        <f t="shared" si="24"/>
        <v>653981.66</v>
      </c>
      <c r="K433" s="2">
        <v>655425.69000000006</v>
      </c>
      <c r="L433" s="3">
        <f t="shared" si="25"/>
        <v>-1444.0300000000279</v>
      </c>
      <c r="M433" s="101">
        <f t="shared" si="26"/>
        <v>-2.2080588620788356E-3</v>
      </c>
      <c r="O433" s="2">
        <v>0</v>
      </c>
      <c r="P433" s="3">
        <f t="shared" si="27"/>
        <v>-653981.66</v>
      </c>
    </row>
    <row r="434" spans="1:16" x14ac:dyDescent="0.35">
      <c r="A434">
        <v>72617</v>
      </c>
      <c r="B434" s="2">
        <v>445218.13</v>
      </c>
      <c r="C434" s="2">
        <v>724578.15</v>
      </c>
      <c r="D434" s="2">
        <v>7420.31</v>
      </c>
      <c r="E434" s="2">
        <v>7046.65</v>
      </c>
      <c r="F434" s="2">
        <v>12065.47</v>
      </c>
      <c r="G434" s="2">
        <v>117.45</v>
      </c>
      <c r="H434" s="2">
        <v>0</v>
      </c>
      <c r="I434" s="2">
        <v>0</v>
      </c>
      <c r="J434" s="100">
        <f t="shared" si="24"/>
        <v>744181.38</v>
      </c>
      <c r="K434" s="2">
        <v>762544.47000000009</v>
      </c>
      <c r="L434" s="3">
        <f t="shared" si="25"/>
        <v>-18363.090000000084</v>
      </c>
      <c r="M434" s="101">
        <f t="shared" si="26"/>
        <v>-2.4675556918664215E-2</v>
      </c>
      <c r="O434" s="2">
        <v>37734</v>
      </c>
      <c r="P434" s="3">
        <f t="shared" si="27"/>
        <v>-706447.38</v>
      </c>
    </row>
    <row r="435" spans="1:16" x14ac:dyDescent="0.35">
      <c r="A435">
        <v>72619</v>
      </c>
      <c r="B435" s="2">
        <v>79463.45</v>
      </c>
      <c r="C435" s="2">
        <v>136058.38</v>
      </c>
      <c r="D435" s="2">
        <v>1324.41</v>
      </c>
      <c r="E435" s="2">
        <v>10157.84</v>
      </c>
      <c r="F435" s="2">
        <v>17392.82</v>
      </c>
      <c r="G435" s="2">
        <v>169.3</v>
      </c>
      <c r="H435" s="2">
        <v>0</v>
      </c>
      <c r="I435" s="2">
        <v>0</v>
      </c>
      <c r="J435" s="100">
        <f t="shared" si="24"/>
        <v>154944.91</v>
      </c>
      <c r="K435" s="2">
        <v>156279.44</v>
      </c>
      <c r="L435" s="3">
        <f t="shared" si="25"/>
        <v>-1334.5299999999988</v>
      </c>
      <c r="M435" s="101">
        <f t="shared" si="26"/>
        <v>-8.6129321705372495E-3</v>
      </c>
      <c r="O435" s="2">
        <v>0</v>
      </c>
      <c r="P435" s="3">
        <f t="shared" si="27"/>
        <v>-154944.91</v>
      </c>
    </row>
    <row r="436" spans="1:16" x14ac:dyDescent="0.35">
      <c r="A436">
        <v>72620</v>
      </c>
      <c r="B436" s="2">
        <v>41024.03</v>
      </c>
      <c r="C436" s="2">
        <v>70242.149999999994</v>
      </c>
      <c r="D436" s="2">
        <v>683.76</v>
      </c>
      <c r="E436" s="2">
        <v>4636.9799999999996</v>
      </c>
      <c r="F436" s="2">
        <v>7939.59</v>
      </c>
      <c r="G436" s="2">
        <v>77.290000000000006</v>
      </c>
      <c r="H436" s="2">
        <v>0</v>
      </c>
      <c r="I436" s="2">
        <v>0</v>
      </c>
      <c r="J436" s="100">
        <f t="shared" si="24"/>
        <v>78942.789999999979</v>
      </c>
      <c r="K436" s="2">
        <v>74630.489999999991</v>
      </c>
      <c r="L436" s="3">
        <f t="shared" si="25"/>
        <v>4312.2999999999884</v>
      </c>
      <c r="M436" s="101">
        <f t="shared" si="26"/>
        <v>5.4625634589301815E-2</v>
      </c>
      <c r="O436" s="2">
        <v>0</v>
      </c>
      <c r="P436" s="3">
        <f t="shared" si="27"/>
        <v>-78942.789999999979</v>
      </c>
    </row>
    <row r="437" spans="1:16" x14ac:dyDescent="0.35">
      <c r="A437">
        <v>72621</v>
      </c>
      <c r="B437" s="2">
        <v>48606.39</v>
      </c>
      <c r="C437" s="2">
        <v>83225.09</v>
      </c>
      <c r="D437" s="2">
        <v>810.09</v>
      </c>
      <c r="E437" s="2">
        <v>0</v>
      </c>
      <c r="F437" s="2">
        <v>0</v>
      </c>
      <c r="G437" s="2">
        <v>0</v>
      </c>
      <c r="H437" s="2">
        <v>0</v>
      </c>
      <c r="I437" s="2">
        <v>0</v>
      </c>
      <c r="J437" s="100">
        <f t="shared" si="24"/>
        <v>84035.18</v>
      </c>
      <c r="K437" s="2">
        <v>73577.05</v>
      </c>
      <c r="L437" s="3">
        <f t="shared" si="25"/>
        <v>10458.12999999999</v>
      </c>
      <c r="M437" s="101">
        <f t="shared" si="26"/>
        <v>0.12444942701378151</v>
      </c>
      <c r="O437" s="2">
        <v>0</v>
      </c>
      <c r="P437" s="3">
        <f t="shared" si="27"/>
        <v>-84035.18</v>
      </c>
    </row>
    <row r="438" spans="1:16" x14ac:dyDescent="0.35">
      <c r="A438">
        <v>72622</v>
      </c>
      <c r="B438" s="2">
        <v>275060.88</v>
      </c>
      <c r="C438" s="2">
        <v>470964.47</v>
      </c>
      <c r="D438" s="2">
        <v>4584.26</v>
      </c>
      <c r="E438" s="2">
        <v>5.08</v>
      </c>
      <c r="F438" s="2">
        <v>8.69</v>
      </c>
      <c r="G438" s="2">
        <v>0.08</v>
      </c>
      <c r="H438" s="2">
        <v>0</v>
      </c>
      <c r="I438" s="2">
        <v>0</v>
      </c>
      <c r="J438" s="100">
        <f t="shared" si="24"/>
        <v>475557.5</v>
      </c>
      <c r="K438" s="2">
        <v>416502.62</v>
      </c>
      <c r="L438" s="3">
        <f t="shared" si="25"/>
        <v>59054.880000000005</v>
      </c>
      <c r="M438" s="101">
        <f t="shared" si="26"/>
        <v>0.12418031468329278</v>
      </c>
      <c r="O438" s="2">
        <v>0</v>
      </c>
      <c r="P438" s="3">
        <f t="shared" si="27"/>
        <v>-475557.5</v>
      </c>
    </row>
    <row r="439" spans="1:16" x14ac:dyDescent="0.35">
      <c r="A439">
        <v>72701</v>
      </c>
      <c r="B439" s="2">
        <v>382182.8</v>
      </c>
      <c r="C439" s="2">
        <v>614165.98</v>
      </c>
      <c r="D439" s="2">
        <v>6369.81</v>
      </c>
      <c r="E439" s="2">
        <v>25170.52</v>
      </c>
      <c r="F439" s="2">
        <v>42845.66</v>
      </c>
      <c r="G439" s="2">
        <v>419.53</v>
      </c>
      <c r="H439" s="2">
        <v>0</v>
      </c>
      <c r="I439" s="2">
        <v>0</v>
      </c>
      <c r="J439" s="100">
        <f t="shared" si="24"/>
        <v>663800.9800000001</v>
      </c>
      <c r="K439" s="2">
        <v>790931.28</v>
      </c>
      <c r="L439" s="3">
        <f t="shared" si="25"/>
        <v>-127130.29999999993</v>
      </c>
      <c r="M439" s="101">
        <f t="shared" si="26"/>
        <v>-0.19151869887266498</v>
      </c>
      <c r="O439" s="2">
        <v>40214.879999999997</v>
      </c>
      <c r="P439" s="3">
        <f t="shared" si="27"/>
        <v>-623586.10000000009</v>
      </c>
    </row>
    <row r="440" spans="1:16" x14ac:dyDescent="0.35">
      <c r="A440">
        <v>72702</v>
      </c>
      <c r="B440" s="2">
        <v>82358.91</v>
      </c>
      <c r="C440" s="2">
        <v>131635.9</v>
      </c>
      <c r="D440" s="2">
        <v>1372.71</v>
      </c>
      <c r="E440" s="2">
        <v>6741.46</v>
      </c>
      <c r="F440" s="2">
        <v>11542.85</v>
      </c>
      <c r="G440" s="2">
        <v>112.36</v>
      </c>
      <c r="H440" s="2">
        <v>0</v>
      </c>
      <c r="I440" s="2">
        <v>0</v>
      </c>
      <c r="J440" s="100">
        <f t="shared" si="24"/>
        <v>144663.81999999998</v>
      </c>
      <c r="K440" s="2">
        <v>143242.20000000001</v>
      </c>
      <c r="L440" s="3">
        <f t="shared" si="25"/>
        <v>1421.6199999999662</v>
      </c>
      <c r="M440" s="101">
        <f t="shared" si="26"/>
        <v>9.8270597306221175E-3</v>
      </c>
      <c r="O440" s="2">
        <v>9380.84</v>
      </c>
      <c r="P440" s="3">
        <f t="shared" si="27"/>
        <v>-135282.97999999998</v>
      </c>
    </row>
    <row r="441" spans="1:16" x14ac:dyDescent="0.35">
      <c r="A441">
        <v>72704</v>
      </c>
      <c r="B441" s="2">
        <v>166825.06</v>
      </c>
      <c r="C441" s="2">
        <v>267223.03999999998</v>
      </c>
      <c r="D441" s="2">
        <v>2780.46</v>
      </c>
      <c r="E441" s="2">
        <v>9024.91</v>
      </c>
      <c r="F441" s="2">
        <v>15452.48</v>
      </c>
      <c r="G441" s="2">
        <v>150.43</v>
      </c>
      <c r="H441" s="2">
        <v>0</v>
      </c>
      <c r="I441" s="2">
        <v>0</v>
      </c>
      <c r="J441" s="100">
        <f t="shared" si="24"/>
        <v>285606.40999999997</v>
      </c>
      <c r="K441" s="2">
        <v>382551.95</v>
      </c>
      <c r="L441" s="3">
        <f t="shared" si="25"/>
        <v>-96945.540000000037</v>
      </c>
      <c r="M441" s="101">
        <f t="shared" si="26"/>
        <v>-0.33943754973846718</v>
      </c>
      <c r="O441" s="2">
        <v>18418.46</v>
      </c>
      <c r="P441" s="3">
        <f t="shared" si="27"/>
        <v>-267187.94999999995</v>
      </c>
    </row>
    <row r="442" spans="1:16" x14ac:dyDescent="0.35">
      <c r="A442">
        <v>72705</v>
      </c>
      <c r="B442" s="2">
        <v>214411.41</v>
      </c>
      <c r="C442" s="2">
        <v>355091.05</v>
      </c>
      <c r="D442" s="2">
        <v>3573.6</v>
      </c>
      <c r="E442" s="2">
        <v>9329.7999999999993</v>
      </c>
      <c r="F442" s="2">
        <v>15974.89</v>
      </c>
      <c r="G442" s="2">
        <v>155.47999999999999</v>
      </c>
      <c r="H442" s="2">
        <v>0</v>
      </c>
      <c r="I442" s="2">
        <v>0</v>
      </c>
      <c r="J442" s="100">
        <f t="shared" si="24"/>
        <v>374795.01999999996</v>
      </c>
      <c r="K442" s="2">
        <v>346232.91</v>
      </c>
      <c r="L442" s="3">
        <f t="shared" si="25"/>
        <v>28562.109999999986</v>
      </c>
      <c r="M442" s="101">
        <f t="shared" si="26"/>
        <v>7.6207282583423838E-2</v>
      </c>
      <c r="O442" s="2">
        <v>12029.8</v>
      </c>
      <c r="P442" s="3">
        <f t="shared" si="27"/>
        <v>-362765.22</v>
      </c>
    </row>
    <row r="443" spans="1:16" x14ac:dyDescent="0.35">
      <c r="A443">
        <v>72801</v>
      </c>
      <c r="B443" s="2">
        <v>425582.01</v>
      </c>
      <c r="C443" s="2">
        <v>728691.18</v>
      </c>
      <c r="D443" s="2">
        <v>7093.11</v>
      </c>
      <c r="E443" s="2">
        <v>47343.17</v>
      </c>
      <c r="F443" s="2">
        <v>81061.88</v>
      </c>
      <c r="G443" s="2">
        <v>789.07</v>
      </c>
      <c r="H443" s="2">
        <v>0</v>
      </c>
      <c r="I443" s="2">
        <v>0</v>
      </c>
      <c r="J443" s="100">
        <f t="shared" si="24"/>
        <v>817635.24</v>
      </c>
      <c r="K443" s="2">
        <v>802587.0299999998</v>
      </c>
      <c r="L443" s="3">
        <f t="shared" si="25"/>
        <v>15048.210000000196</v>
      </c>
      <c r="M443" s="101">
        <f t="shared" si="26"/>
        <v>1.8404551643346728E-2</v>
      </c>
      <c r="O443" s="2">
        <v>0</v>
      </c>
      <c r="P443" s="3">
        <f t="shared" si="27"/>
        <v>-817635.24</v>
      </c>
    </row>
    <row r="444" spans="1:16" x14ac:dyDescent="0.35">
      <c r="A444">
        <v>72802</v>
      </c>
      <c r="B444" s="2">
        <v>920431.02</v>
      </c>
      <c r="C444" s="2">
        <v>1474244.64</v>
      </c>
      <c r="D444" s="2">
        <v>15340.79</v>
      </c>
      <c r="E444" s="2">
        <v>47653.02</v>
      </c>
      <c r="F444" s="2">
        <v>81592.02</v>
      </c>
      <c r="G444" s="2">
        <v>794.26</v>
      </c>
      <c r="H444" s="2">
        <v>0</v>
      </c>
      <c r="I444" s="2">
        <v>0</v>
      </c>
      <c r="J444" s="100">
        <f t="shared" si="24"/>
        <v>1571971.71</v>
      </c>
      <c r="K444" s="2">
        <v>1583403.2800000003</v>
      </c>
      <c r="L444" s="3">
        <f t="shared" si="25"/>
        <v>-11431.570000000298</v>
      </c>
      <c r="M444" s="101">
        <f t="shared" si="26"/>
        <v>-7.2721219645869445E-3</v>
      </c>
      <c r="O444" s="2">
        <v>101731.46</v>
      </c>
      <c r="P444" s="3">
        <f t="shared" si="27"/>
        <v>-1470240.25</v>
      </c>
    </row>
    <row r="445" spans="1:16" x14ac:dyDescent="0.35">
      <c r="A445">
        <v>72803</v>
      </c>
      <c r="B445" s="2">
        <v>104890.52</v>
      </c>
      <c r="C445" s="2">
        <v>179596.45</v>
      </c>
      <c r="D445" s="2">
        <v>1748.19</v>
      </c>
      <c r="E445" s="2">
        <v>17771.41</v>
      </c>
      <c r="F445" s="2">
        <v>30428.48</v>
      </c>
      <c r="G445" s="2">
        <v>296.17</v>
      </c>
      <c r="H445" s="2">
        <v>0</v>
      </c>
      <c r="I445" s="2">
        <v>0</v>
      </c>
      <c r="J445" s="100">
        <f t="shared" si="24"/>
        <v>212069.29000000004</v>
      </c>
      <c r="K445" s="2">
        <v>194122.26</v>
      </c>
      <c r="L445" s="3">
        <f t="shared" si="25"/>
        <v>17947.030000000028</v>
      </c>
      <c r="M445" s="101">
        <f t="shared" si="26"/>
        <v>8.4628142056777877E-2</v>
      </c>
      <c r="O445" s="2">
        <v>0</v>
      </c>
      <c r="P445" s="3">
        <f t="shared" si="27"/>
        <v>-212069.29000000004</v>
      </c>
    </row>
    <row r="446" spans="1:16" x14ac:dyDescent="0.35">
      <c r="A446">
        <v>72806</v>
      </c>
      <c r="B446" s="2">
        <v>7810.8</v>
      </c>
      <c r="C446" s="2">
        <v>12679.35</v>
      </c>
      <c r="D446" s="2">
        <v>130.19</v>
      </c>
      <c r="E446" s="2">
        <v>0</v>
      </c>
      <c r="F446" s="2">
        <v>0</v>
      </c>
      <c r="G446" s="2">
        <v>0</v>
      </c>
      <c r="H446" s="2">
        <v>0</v>
      </c>
      <c r="I446" s="2">
        <v>0</v>
      </c>
      <c r="J446" s="100">
        <f t="shared" si="24"/>
        <v>12809.54</v>
      </c>
      <c r="K446" s="2">
        <v>13110.51</v>
      </c>
      <c r="L446" s="3">
        <f t="shared" si="25"/>
        <v>-300.96999999999935</v>
      </c>
      <c r="M446" s="101">
        <f t="shared" si="26"/>
        <v>-2.3495769559250319E-2</v>
      </c>
      <c r="O446" s="2">
        <v>692.72</v>
      </c>
      <c r="P446" s="3">
        <f t="shared" si="27"/>
        <v>-12116.820000000002</v>
      </c>
    </row>
    <row r="447" spans="1:16" x14ac:dyDescent="0.35">
      <c r="A447">
        <v>72807</v>
      </c>
      <c r="B447" s="2">
        <v>1468.12</v>
      </c>
      <c r="C447" s="2">
        <v>2097.85</v>
      </c>
      <c r="D447" s="2">
        <v>24.54</v>
      </c>
      <c r="E447" s="2">
        <v>1179.25</v>
      </c>
      <c r="F447" s="2">
        <v>2019.15</v>
      </c>
      <c r="G447" s="2">
        <v>19.649999999999999</v>
      </c>
      <c r="H447" s="2">
        <v>0</v>
      </c>
      <c r="I447" s="2">
        <v>0</v>
      </c>
      <c r="J447" s="100">
        <f t="shared" si="24"/>
        <v>4161.1899999999996</v>
      </c>
      <c r="K447" s="2">
        <v>4108.6200000000008</v>
      </c>
      <c r="L447" s="3">
        <f t="shared" si="25"/>
        <v>52.569999999998799</v>
      </c>
      <c r="M447" s="101">
        <f t="shared" si="26"/>
        <v>1.263340534798911E-2</v>
      </c>
      <c r="O447" s="2">
        <v>415.95</v>
      </c>
      <c r="P447" s="3">
        <f t="shared" si="27"/>
        <v>-3745.24</v>
      </c>
    </row>
    <row r="448" spans="1:16" x14ac:dyDescent="0.35">
      <c r="A448">
        <v>72808</v>
      </c>
      <c r="B448" s="2">
        <v>147301.21</v>
      </c>
      <c r="C448" s="2">
        <v>238017.45</v>
      </c>
      <c r="D448" s="2">
        <v>2455.64</v>
      </c>
      <c r="E448" s="109">
        <v>-5640.59</v>
      </c>
      <c r="F448" s="109">
        <v>-8473.5400000000009</v>
      </c>
      <c r="G448" s="109">
        <v>-94.68</v>
      </c>
      <c r="H448" s="2">
        <v>0</v>
      </c>
      <c r="I448" s="2">
        <v>0</v>
      </c>
      <c r="J448" s="100">
        <f t="shared" si="24"/>
        <v>231904.87000000002</v>
      </c>
      <c r="K448" s="2">
        <v>225350.81</v>
      </c>
      <c r="L448" s="3">
        <f t="shared" si="25"/>
        <v>6554.0600000000268</v>
      </c>
      <c r="M448" s="101">
        <f t="shared" si="26"/>
        <v>2.8261847196223287E-2</v>
      </c>
      <c r="O448" s="2">
        <v>13010.13</v>
      </c>
      <c r="P448" s="3">
        <f t="shared" si="27"/>
        <v>-218894.74000000002</v>
      </c>
    </row>
    <row r="449" spans="1:16" x14ac:dyDescent="0.35">
      <c r="A449">
        <v>72809</v>
      </c>
      <c r="B449" s="2">
        <v>106675.29</v>
      </c>
      <c r="C449" s="2">
        <v>173366.74</v>
      </c>
      <c r="D449" s="2">
        <v>1777.92</v>
      </c>
      <c r="E449" s="2">
        <v>4157.1400000000003</v>
      </c>
      <c r="F449" s="2">
        <v>7118.12</v>
      </c>
      <c r="G449" s="2">
        <v>69.28</v>
      </c>
      <c r="H449" s="2">
        <v>0</v>
      </c>
      <c r="I449" s="2">
        <v>0</v>
      </c>
      <c r="J449" s="100">
        <f t="shared" si="24"/>
        <v>182332.06</v>
      </c>
      <c r="K449" s="2">
        <v>154828.46000000002</v>
      </c>
      <c r="L449" s="3">
        <f t="shared" si="25"/>
        <v>27503.599999999977</v>
      </c>
      <c r="M449" s="101">
        <f t="shared" si="26"/>
        <v>0.15084346658508643</v>
      </c>
      <c r="O449" s="2">
        <v>9283.77</v>
      </c>
      <c r="P449" s="3">
        <f t="shared" si="27"/>
        <v>-173048.29</v>
      </c>
    </row>
    <row r="450" spans="1:16" x14ac:dyDescent="0.35">
      <c r="A450">
        <v>72810</v>
      </c>
      <c r="B450" s="2">
        <v>10514.91</v>
      </c>
      <c r="C450" s="2">
        <v>18003.86</v>
      </c>
      <c r="D450" s="2">
        <v>175.26</v>
      </c>
      <c r="E450" s="2">
        <v>0</v>
      </c>
      <c r="F450" s="2">
        <v>0</v>
      </c>
      <c r="G450" s="2">
        <v>0</v>
      </c>
      <c r="H450" s="2">
        <v>0</v>
      </c>
      <c r="I450" s="2">
        <v>0</v>
      </c>
      <c r="J450" s="100">
        <f t="shared" si="24"/>
        <v>18179.12</v>
      </c>
      <c r="K450" s="2">
        <v>17725.45</v>
      </c>
      <c r="L450" s="3">
        <f t="shared" si="25"/>
        <v>453.66999999999825</v>
      </c>
      <c r="M450" s="101">
        <f t="shared" si="26"/>
        <v>2.4955553404125079E-2</v>
      </c>
      <c r="O450" s="2">
        <v>0</v>
      </c>
      <c r="P450" s="3">
        <f t="shared" si="27"/>
        <v>-18179.12</v>
      </c>
    </row>
    <row r="451" spans="1:16" x14ac:dyDescent="0.35">
      <c r="A451">
        <v>72901</v>
      </c>
      <c r="B451" s="2">
        <v>1413147.18</v>
      </c>
      <c r="C451" s="2">
        <v>2287592.39</v>
      </c>
      <c r="D451" s="2">
        <v>23552.36</v>
      </c>
      <c r="E451" s="2">
        <v>71275.350000000006</v>
      </c>
      <c r="F451" s="2">
        <v>122039.14</v>
      </c>
      <c r="G451" s="2">
        <v>1187.95</v>
      </c>
      <c r="H451" s="2">
        <v>0</v>
      </c>
      <c r="I451" s="2">
        <v>0</v>
      </c>
      <c r="J451" s="100">
        <f t="shared" ref="J451:J514" si="28">SUM(C451:I451)-E451</f>
        <v>2434371.8400000003</v>
      </c>
      <c r="K451" s="2">
        <v>2311334.0500000003</v>
      </c>
      <c r="L451" s="3">
        <f t="shared" ref="L451:L514" si="29">J451-K451</f>
        <v>123037.79000000004</v>
      </c>
      <c r="M451" s="101">
        <f t="shared" ref="M451:M514" si="30">IF(J451=0,0,L451/J451)</f>
        <v>5.0541904888285277E-2</v>
      </c>
      <c r="O451" s="2">
        <v>132028.34</v>
      </c>
      <c r="P451" s="3">
        <f t="shared" ref="P451:P514" si="31">O451-J451</f>
        <v>-2302343.5000000005</v>
      </c>
    </row>
    <row r="452" spans="1:16" x14ac:dyDescent="0.35">
      <c r="A452">
        <v>72902</v>
      </c>
      <c r="B452" s="2">
        <v>371167.97</v>
      </c>
      <c r="C452" s="2">
        <v>593558.06999999995</v>
      </c>
      <c r="D452" s="2">
        <v>6186.2</v>
      </c>
      <c r="E452" s="2">
        <v>1215</v>
      </c>
      <c r="F452" s="2">
        <v>2080.38</v>
      </c>
      <c r="G452" s="2">
        <v>20.28</v>
      </c>
      <c r="H452" s="2">
        <v>0</v>
      </c>
      <c r="I452" s="2">
        <v>0</v>
      </c>
      <c r="J452" s="100">
        <f t="shared" si="28"/>
        <v>601844.92999999993</v>
      </c>
      <c r="K452" s="2">
        <v>592931.36</v>
      </c>
      <c r="L452" s="3">
        <f t="shared" si="29"/>
        <v>8913.5699999999488</v>
      </c>
      <c r="M452" s="101">
        <f t="shared" si="30"/>
        <v>1.4810409717998206E-2</v>
      </c>
      <c r="O452" s="2">
        <v>41963.88</v>
      </c>
      <c r="P452" s="3">
        <f t="shared" si="31"/>
        <v>-559881.04999999993</v>
      </c>
    </row>
    <row r="453" spans="1:16" x14ac:dyDescent="0.35">
      <c r="A453">
        <v>72904</v>
      </c>
      <c r="B453" s="2">
        <v>9511.9</v>
      </c>
      <c r="C453" s="2">
        <v>15826.98</v>
      </c>
      <c r="D453" s="2">
        <v>158.53</v>
      </c>
      <c r="E453" s="2">
        <v>1505.92</v>
      </c>
      <c r="F453" s="2">
        <v>2578.56</v>
      </c>
      <c r="G453" s="2">
        <v>25.09</v>
      </c>
      <c r="H453" s="2">
        <v>0</v>
      </c>
      <c r="I453" s="2">
        <v>0</v>
      </c>
      <c r="J453" s="100">
        <f t="shared" si="28"/>
        <v>18589.160000000003</v>
      </c>
      <c r="K453" s="2">
        <v>16422.66</v>
      </c>
      <c r="L453" s="3">
        <f t="shared" si="29"/>
        <v>2166.5000000000036</v>
      </c>
      <c r="M453" s="101">
        <f t="shared" si="30"/>
        <v>0.11654641737442699</v>
      </c>
      <c r="O453" s="2">
        <v>459.25</v>
      </c>
      <c r="P453" s="3">
        <f t="shared" si="31"/>
        <v>-18129.910000000003</v>
      </c>
    </row>
    <row r="454" spans="1:16" x14ac:dyDescent="0.35">
      <c r="A454">
        <v>72905</v>
      </c>
      <c r="B454" s="2">
        <v>490050.5</v>
      </c>
      <c r="C454" s="2">
        <v>839077.23</v>
      </c>
      <c r="D454" s="2">
        <v>8167.64</v>
      </c>
      <c r="E454" s="2">
        <v>5201.82</v>
      </c>
      <c r="F454" s="2">
        <v>8906.68</v>
      </c>
      <c r="G454" s="2">
        <v>86.67</v>
      </c>
      <c r="H454" s="2">
        <v>0</v>
      </c>
      <c r="I454" s="2">
        <v>0</v>
      </c>
      <c r="J454" s="100">
        <f t="shared" si="28"/>
        <v>856238.22000000009</v>
      </c>
      <c r="K454" s="2">
        <v>781497.90999999992</v>
      </c>
      <c r="L454" s="3">
        <f t="shared" si="29"/>
        <v>74740.310000000172</v>
      </c>
      <c r="M454" s="101">
        <f t="shared" si="30"/>
        <v>8.7289154179546163E-2</v>
      </c>
      <c r="O454" s="2">
        <v>0</v>
      </c>
      <c r="P454" s="3">
        <f t="shared" si="31"/>
        <v>-856238.22000000009</v>
      </c>
    </row>
    <row r="455" spans="1:16" x14ac:dyDescent="0.35">
      <c r="A455">
        <v>72907</v>
      </c>
      <c r="B455" s="2">
        <v>306223.3</v>
      </c>
      <c r="C455" s="2">
        <v>494581.4</v>
      </c>
      <c r="D455" s="2">
        <v>5103.6400000000003</v>
      </c>
      <c r="E455" s="2">
        <v>0</v>
      </c>
      <c r="F455" s="2">
        <v>0</v>
      </c>
      <c r="G455" s="2">
        <v>0</v>
      </c>
      <c r="H455" s="2">
        <v>0</v>
      </c>
      <c r="I455" s="2">
        <v>0</v>
      </c>
      <c r="J455" s="100">
        <f t="shared" si="28"/>
        <v>499685.04000000004</v>
      </c>
      <c r="K455" s="2">
        <v>557728.0199999999</v>
      </c>
      <c r="L455" s="3">
        <f t="shared" si="29"/>
        <v>-58042.979999999865</v>
      </c>
      <c r="M455" s="101">
        <f t="shared" si="30"/>
        <v>-0.1161591309597739</v>
      </c>
      <c r="O455" s="2">
        <v>29739.54</v>
      </c>
      <c r="P455" s="3">
        <f t="shared" si="31"/>
        <v>-469945.50000000006</v>
      </c>
    </row>
    <row r="456" spans="1:16" x14ac:dyDescent="0.35">
      <c r="A456">
        <v>72908</v>
      </c>
      <c r="B456" s="2">
        <v>36986.379999999997</v>
      </c>
      <c r="C456" s="2">
        <v>57662.71</v>
      </c>
      <c r="D456" s="2">
        <v>616.41</v>
      </c>
      <c r="E456" s="2">
        <v>7354.08</v>
      </c>
      <c r="F456" s="2">
        <v>12591.79</v>
      </c>
      <c r="G456" s="2">
        <v>122.57</v>
      </c>
      <c r="H456" s="2">
        <v>0</v>
      </c>
      <c r="I456" s="2">
        <v>0</v>
      </c>
      <c r="J456" s="100">
        <f t="shared" si="28"/>
        <v>70993.48</v>
      </c>
      <c r="K456" s="2">
        <v>68052.67</v>
      </c>
      <c r="L456" s="3">
        <f t="shared" si="29"/>
        <v>2940.8099999999977</v>
      </c>
      <c r="M456" s="101">
        <f t="shared" si="30"/>
        <v>4.1423663130755073E-2</v>
      </c>
      <c r="O456" s="2">
        <v>5665.35</v>
      </c>
      <c r="P456" s="3">
        <f t="shared" si="31"/>
        <v>-65328.13</v>
      </c>
    </row>
    <row r="457" spans="1:16" x14ac:dyDescent="0.35">
      <c r="A457">
        <v>72909</v>
      </c>
      <c r="B457" s="2">
        <v>40505.03</v>
      </c>
      <c r="C457" s="2">
        <v>65513.89</v>
      </c>
      <c r="D457" s="2">
        <v>675.13</v>
      </c>
      <c r="E457" s="2">
        <v>9728.92</v>
      </c>
      <c r="F457" s="2">
        <v>16658.009999999998</v>
      </c>
      <c r="G457" s="2">
        <v>162.13999999999999</v>
      </c>
      <c r="H457" s="2">
        <v>0</v>
      </c>
      <c r="I457" s="2">
        <v>0</v>
      </c>
      <c r="J457" s="100">
        <f t="shared" si="28"/>
        <v>83009.17</v>
      </c>
      <c r="K457" s="2">
        <v>78894.720000000001</v>
      </c>
      <c r="L457" s="3">
        <f t="shared" si="29"/>
        <v>4114.4499999999971</v>
      </c>
      <c r="M457" s="101">
        <f t="shared" si="30"/>
        <v>4.9566210576494102E-2</v>
      </c>
      <c r="O457" s="2">
        <v>3839.75</v>
      </c>
      <c r="P457" s="3">
        <f t="shared" si="31"/>
        <v>-79169.42</v>
      </c>
    </row>
    <row r="458" spans="1:16" x14ac:dyDescent="0.35">
      <c r="A458">
        <v>72910</v>
      </c>
      <c r="B458" s="2">
        <v>202398.07</v>
      </c>
      <c r="C458" s="2">
        <v>346550.43</v>
      </c>
      <c r="D458" s="2">
        <v>3373.31</v>
      </c>
      <c r="E458" s="2">
        <v>0</v>
      </c>
      <c r="F458" s="2">
        <v>0</v>
      </c>
      <c r="G458" s="2">
        <v>0</v>
      </c>
      <c r="H458" s="2">
        <v>0</v>
      </c>
      <c r="I458" s="2">
        <v>0</v>
      </c>
      <c r="J458" s="100">
        <f t="shared" si="28"/>
        <v>349923.74</v>
      </c>
      <c r="K458" s="2">
        <v>341116.67</v>
      </c>
      <c r="L458" s="3">
        <f t="shared" si="29"/>
        <v>8807.070000000007</v>
      </c>
      <c r="M458" s="101">
        <f t="shared" si="30"/>
        <v>2.5168541008392307E-2</v>
      </c>
      <c r="O458" s="2">
        <v>0</v>
      </c>
      <c r="P458" s="3">
        <f t="shared" si="31"/>
        <v>-349923.74</v>
      </c>
    </row>
    <row r="459" spans="1:16" x14ac:dyDescent="0.35">
      <c r="A459">
        <v>72911</v>
      </c>
      <c r="B459" s="2">
        <v>48402.81</v>
      </c>
      <c r="C459" s="2">
        <v>78415.12</v>
      </c>
      <c r="D459" s="2">
        <v>806.62</v>
      </c>
      <c r="E459" s="2">
        <v>0</v>
      </c>
      <c r="F459" s="2">
        <v>0</v>
      </c>
      <c r="G459" s="2">
        <v>0</v>
      </c>
      <c r="H459" s="2">
        <v>0</v>
      </c>
      <c r="I459" s="2">
        <v>0</v>
      </c>
      <c r="J459" s="100">
        <f t="shared" si="28"/>
        <v>79221.739999999991</v>
      </c>
      <c r="K459" s="2">
        <v>73706.19</v>
      </c>
      <c r="L459" s="3">
        <f t="shared" si="29"/>
        <v>5515.5499999999884</v>
      </c>
      <c r="M459" s="101">
        <f t="shared" si="30"/>
        <v>6.9621672030934806E-2</v>
      </c>
      <c r="O459" s="2">
        <v>4461.0200000000004</v>
      </c>
      <c r="P459" s="3">
        <f t="shared" si="31"/>
        <v>-74760.719999999987</v>
      </c>
    </row>
    <row r="460" spans="1:16" x14ac:dyDescent="0.35">
      <c r="A460">
        <v>72912</v>
      </c>
      <c r="B460" s="2">
        <v>18193.400000000001</v>
      </c>
      <c r="C460" s="2">
        <v>31151.15</v>
      </c>
      <c r="D460" s="2">
        <v>303.20999999999998</v>
      </c>
      <c r="E460" s="2">
        <v>13769.88</v>
      </c>
      <c r="F460" s="2">
        <v>23577.119999999999</v>
      </c>
      <c r="G460" s="2">
        <v>229.51</v>
      </c>
      <c r="H460" s="2">
        <v>0</v>
      </c>
      <c r="I460" s="2">
        <v>0</v>
      </c>
      <c r="J460" s="100">
        <f t="shared" si="28"/>
        <v>55260.99</v>
      </c>
      <c r="K460" s="2">
        <v>52158.74</v>
      </c>
      <c r="L460" s="3">
        <f t="shared" si="29"/>
        <v>3102.25</v>
      </c>
      <c r="M460" s="101">
        <f t="shared" si="30"/>
        <v>5.613815460056E-2</v>
      </c>
      <c r="O460" s="2">
        <v>0</v>
      </c>
      <c r="P460" s="3">
        <f t="shared" si="31"/>
        <v>-55260.99</v>
      </c>
    </row>
    <row r="461" spans="1:16" x14ac:dyDescent="0.35">
      <c r="A461">
        <v>72913</v>
      </c>
      <c r="B461" s="2">
        <v>3166.02</v>
      </c>
      <c r="C461" s="2">
        <v>5420.92</v>
      </c>
      <c r="D461" s="2">
        <v>0</v>
      </c>
      <c r="E461" s="2">
        <v>0</v>
      </c>
      <c r="F461" s="2">
        <v>0</v>
      </c>
      <c r="G461" s="2">
        <v>0</v>
      </c>
      <c r="H461" s="2">
        <v>0</v>
      </c>
      <c r="I461" s="2">
        <v>0</v>
      </c>
      <c r="J461" s="100">
        <f t="shared" si="28"/>
        <v>5420.92</v>
      </c>
      <c r="K461" s="2">
        <v>5315.76</v>
      </c>
      <c r="L461" s="3">
        <f t="shared" si="29"/>
        <v>105.15999999999985</v>
      </c>
      <c r="M461" s="101">
        <f t="shared" si="30"/>
        <v>1.9398921216324878E-2</v>
      </c>
      <c r="O461" s="2">
        <v>0</v>
      </c>
      <c r="P461" s="3">
        <f t="shared" si="31"/>
        <v>-5420.92</v>
      </c>
    </row>
    <row r="462" spans="1:16" x14ac:dyDescent="0.35">
      <c r="A462">
        <v>73001</v>
      </c>
      <c r="B462" s="2">
        <v>260211.12</v>
      </c>
      <c r="C462" s="2">
        <v>417145.42</v>
      </c>
      <c r="D462" s="2">
        <v>4336.76</v>
      </c>
      <c r="E462" s="2">
        <v>43563.040000000001</v>
      </c>
      <c r="F462" s="2">
        <v>74590.47</v>
      </c>
      <c r="G462" s="2">
        <v>726.05</v>
      </c>
      <c r="H462" s="2">
        <v>0</v>
      </c>
      <c r="I462" s="2">
        <v>0</v>
      </c>
      <c r="J462" s="100">
        <f t="shared" si="28"/>
        <v>496798.7</v>
      </c>
      <c r="K462" s="2">
        <v>487268.83</v>
      </c>
      <c r="L462" s="3">
        <f t="shared" si="29"/>
        <v>9529.8699999999953</v>
      </c>
      <c r="M462" s="101">
        <f t="shared" si="30"/>
        <v>1.9182558247435019E-2</v>
      </c>
      <c r="O462" s="2">
        <v>28390.92</v>
      </c>
      <c r="P462" s="3">
        <f t="shared" si="31"/>
        <v>-468407.78</v>
      </c>
    </row>
    <row r="463" spans="1:16" x14ac:dyDescent="0.35">
      <c r="A463">
        <v>73002</v>
      </c>
      <c r="B463" s="2">
        <v>692663.91</v>
      </c>
      <c r="C463" s="2">
        <v>1110316.01</v>
      </c>
      <c r="D463" s="2">
        <v>11544.33</v>
      </c>
      <c r="E463" s="2">
        <v>57225.63</v>
      </c>
      <c r="F463" s="2">
        <v>97983.28</v>
      </c>
      <c r="G463" s="2">
        <v>953.76</v>
      </c>
      <c r="H463" s="2">
        <v>0</v>
      </c>
      <c r="I463" s="2">
        <v>0</v>
      </c>
      <c r="J463" s="100">
        <f t="shared" si="28"/>
        <v>1220797.3800000001</v>
      </c>
      <c r="K463" s="2">
        <v>1174251.18</v>
      </c>
      <c r="L463" s="3">
        <f t="shared" si="29"/>
        <v>46546.200000000186</v>
      </c>
      <c r="M463" s="101">
        <f t="shared" si="30"/>
        <v>3.8127703059126966E-2</v>
      </c>
      <c r="O463" s="2">
        <v>75673.61</v>
      </c>
      <c r="P463" s="3">
        <f t="shared" si="31"/>
        <v>-1145123.77</v>
      </c>
    </row>
    <row r="464" spans="1:16" x14ac:dyDescent="0.35">
      <c r="A464">
        <v>73003</v>
      </c>
      <c r="B464" s="2">
        <v>390793.7</v>
      </c>
      <c r="C464" s="2">
        <v>669125.09</v>
      </c>
      <c r="D464" s="2">
        <v>6513.19</v>
      </c>
      <c r="E464" s="2">
        <v>4017.05</v>
      </c>
      <c r="F464" s="2">
        <v>6878.02</v>
      </c>
      <c r="G464" s="2">
        <v>66.95</v>
      </c>
      <c r="H464" s="2">
        <v>0</v>
      </c>
      <c r="I464" s="2">
        <v>0</v>
      </c>
      <c r="J464" s="100">
        <f t="shared" si="28"/>
        <v>682583.24999999988</v>
      </c>
      <c r="K464" s="2">
        <v>677795.24</v>
      </c>
      <c r="L464" s="3">
        <f t="shared" si="29"/>
        <v>4788.0099999998929</v>
      </c>
      <c r="M464" s="101">
        <f t="shared" si="30"/>
        <v>7.0145436472399429E-3</v>
      </c>
      <c r="O464" s="2">
        <v>0</v>
      </c>
      <c r="P464" s="3">
        <f t="shared" si="31"/>
        <v>-682583.24999999988</v>
      </c>
    </row>
    <row r="465" spans="1:16" x14ac:dyDescent="0.35">
      <c r="A465">
        <v>73004</v>
      </c>
      <c r="B465" s="2">
        <v>45413.14</v>
      </c>
      <c r="C465" s="2">
        <v>77757.36</v>
      </c>
      <c r="D465" s="2">
        <v>756.87</v>
      </c>
      <c r="E465" s="2">
        <v>0</v>
      </c>
      <c r="F465" s="2">
        <v>0</v>
      </c>
      <c r="G465" s="2">
        <v>0</v>
      </c>
      <c r="H465" s="2">
        <v>0</v>
      </c>
      <c r="I465" s="2">
        <v>0</v>
      </c>
      <c r="J465" s="100">
        <f t="shared" si="28"/>
        <v>78514.23</v>
      </c>
      <c r="K465" s="2">
        <v>72422.2</v>
      </c>
      <c r="L465" s="3">
        <f t="shared" si="29"/>
        <v>6092.0299999999988</v>
      </c>
      <c r="M465" s="101">
        <f t="shared" si="30"/>
        <v>7.7591412410208935E-2</v>
      </c>
      <c r="O465" s="2">
        <v>0</v>
      </c>
      <c r="P465" s="3">
        <f t="shared" si="31"/>
        <v>-78514.23</v>
      </c>
    </row>
    <row r="466" spans="1:16" x14ac:dyDescent="0.35">
      <c r="A466">
        <v>73005</v>
      </c>
      <c r="B466" s="2">
        <v>7235.96</v>
      </c>
      <c r="C466" s="2">
        <v>10940.49</v>
      </c>
      <c r="D466" s="2">
        <v>120.61</v>
      </c>
      <c r="E466" s="2">
        <v>225</v>
      </c>
      <c r="F466" s="2">
        <v>385.24</v>
      </c>
      <c r="G466" s="2">
        <v>3.76</v>
      </c>
      <c r="H466" s="2">
        <v>0</v>
      </c>
      <c r="I466" s="2">
        <v>0</v>
      </c>
      <c r="J466" s="100">
        <f t="shared" si="28"/>
        <v>11450.1</v>
      </c>
      <c r="K466" s="2">
        <v>16553.95</v>
      </c>
      <c r="L466" s="3">
        <f t="shared" si="29"/>
        <v>-5103.8500000000004</v>
      </c>
      <c r="M466" s="101">
        <f t="shared" si="30"/>
        <v>-0.4457471987144217</v>
      </c>
      <c r="O466" s="2">
        <v>1449.04</v>
      </c>
      <c r="P466" s="3">
        <f t="shared" si="31"/>
        <v>-10001.060000000001</v>
      </c>
    </row>
    <row r="467" spans="1:16" x14ac:dyDescent="0.35">
      <c r="A467">
        <v>73006</v>
      </c>
      <c r="B467" s="2">
        <v>523561.73</v>
      </c>
      <c r="C467" s="2">
        <v>841559.78</v>
      </c>
      <c r="D467" s="2">
        <v>8725.7999999999993</v>
      </c>
      <c r="E467" s="2">
        <v>22940.19</v>
      </c>
      <c r="F467" s="2">
        <v>39278.730000000003</v>
      </c>
      <c r="G467" s="2">
        <v>382.36</v>
      </c>
      <c r="H467" s="2">
        <v>0</v>
      </c>
      <c r="I467" s="2">
        <v>0</v>
      </c>
      <c r="J467" s="100">
        <f t="shared" si="28"/>
        <v>889946.67</v>
      </c>
      <c r="K467" s="2">
        <v>971460.61</v>
      </c>
      <c r="L467" s="3">
        <f t="shared" si="29"/>
        <v>-81513.939999999944</v>
      </c>
      <c r="M467" s="101">
        <f t="shared" si="30"/>
        <v>-9.1594185076280962E-2</v>
      </c>
      <c r="O467" s="2">
        <v>54889.31</v>
      </c>
      <c r="P467" s="3">
        <f t="shared" si="31"/>
        <v>-835057.3600000001</v>
      </c>
    </row>
    <row r="468" spans="1:16" x14ac:dyDescent="0.35">
      <c r="A468">
        <v>73010</v>
      </c>
      <c r="B468" s="2">
        <v>185821.49</v>
      </c>
      <c r="C468" s="2">
        <v>318167.42</v>
      </c>
      <c r="D468" s="2">
        <v>3096.99</v>
      </c>
      <c r="E468" s="2">
        <v>892.84</v>
      </c>
      <c r="F468" s="2">
        <v>1528.92</v>
      </c>
      <c r="G468" s="2">
        <v>14.88</v>
      </c>
      <c r="H468" s="2">
        <v>0</v>
      </c>
      <c r="I468" s="2">
        <v>0</v>
      </c>
      <c r="J468" s="100">
        <f t="shared" si="28"/>
        <v>322808.20999999996</v>
      </c>
      <c r="K468" s="2">
        <v>310512.02</v>
      </c>
      <c r="L468" s="3">
        <f t="shared" si="29"/>
        <v>12296.189999999944</v>
      </c>
      <c r="M468" s="101">
        <f t="shared" si="30"/>
        <v>3.8091317442019039E-2</v>
      </c>
      <c r="O468" s="2">
        <v>0</v>
      </c>
      <c r="P468" s="3">
        <f t="shared" si="31"/>
        <v>-322808.20999999996</v>
      </c>
    </row>
    <row r="469" spans="1:16" x14ac:dyDescent="0.35">
      <c r="A469">
        <v>73013</v>
      </c>
      <c r="B469" s="2">
        <v>21548.51</v>
      </c>
      <c r="C469" s="2">
        <v>36895.81</v>
      </c>
      <c r="D469" s="2">
        <v>359.15</v>
      </c>
      <c r="E469" s="2">
        <v>0</v>
      </c>
      <c r="F469" s="2">
        <v>0</v>
      </c>
      <c r="G469" s="2">
        <v>0</v>
      </c>
      <c r="H469" s="2">
        <v>0</v>
      </c>
      <c r="I469" s="2">
        <v>0</v>
      </c>
      <c r="J469" s="100">
        <f t="shared" si="28"/>
        <v>37254.959999999999</v>
      </c>
      <c r="K469" s="2">
        <v>35794.229999999996</v>
      </c>
      <c r="L469" s="3">
        <f t="shared" si="29"/>
        <v>1460.7300000000032</v>
      </c>
      <c r="M469" s="101">
        <f t="shared" si="30"/>
        <v>3.920900733754655E-2</v>
      </c>
      <c r="O469" s="2">
        <v>0</v>
      </c>
      <c r="P469" s="3">
        <f t="shared" si="31"/>
        <v>-37254.959999999999</v>
      </c>
    </row>
    <row r="470" spans="1:16" x14ac:dyDescent="0.35">
      <c r="A470">
        <v>73101</v>
      </c>
      <c r="B470" s="2">
        <v>300998.8</v>
      </c>
      <c r="C470" s="2">
        <v>478467.86</v>
      </c>
      <c r="D470" s="2">
        <v>5016.83</v>
      </c>
      <c r="E470" s="2">
        <v>44744.03</v>
      </c>
      <c r="F470" s="2">
        <v>76611.98</v>
      </c>
      <c r="G470" s="2">
        <v>745.82</v>
      </c>
      <c r="H470" s="2">
        <v>0</v>
      </c>
      <c r="I470" s="2">
        <v>0</v>
      </c>
      <c r="J470" s="100">
        <f t="shared" si="28"/>
        <v>560842.48999999987</v>
      </c>
      <c r="K470" s="2">
        <v>554913</v>
      </c>
      <c r="L470" s="3">
        <f t="shared" si="29"/>
        <v>5929.4899999998743</v>
      </c>
      <c r="M470" s="101">
        <f t="shared" si="30"/>
        <v>1.0572469286340761E-2</v>
      </c>
      <c r="O470" s="2">
        <v>36908.93</v>
      </c>
      <c r="P470" s="3">
        <f t="shared" si="31"/>
        <v>-523933.55999999988</v>
      </c>
    </row>
    <row r="471" spans="1:16" x14ac:dyDescent="0.35">
      <c r="A471">
        <v>73102</v>
      </c>
      <c r="B471" s="2">
        <v>86756.34</v>
      </c>
      <c r="C471" s="2">
        <v>136472.82</v>
      </c>
      <c r="D471" s="2">
        <v>1445.92</v>
      </c>
      <c r="E471" s="2">
        <v>24023.67</v>
      </c>
      <c r="F471" s="2">
        <v>41134.15</v>
      </c>
      <c r="G471" s="2">
        <v>400.4</v>
      </c>
      <c r="H471" s="2">
        <v>0</v>
      </c>
      <c r="I471" s="2">
        <v>0</v>
      </c>
      <c r="J471" s="100">
        <f t="shared" si="28"/>
        <v>179453.29000000004</v>
      </c>
      <c r="K471" s="2">
        <v>179483.13</v>
      </c>
      <c r="L471" s="3">
        <f t="shared" si="29"/>
        <v>-29.839999999967404</v>
      </c>
      <c r="M471" s="101">
        <f t="shared" si="30"/>
        <v>-1.6628282490651131E-4</v>
      </c>
      <c r="O471" s="2">
        <v>12073.65</v>
      </c>
      <c r="P471" s="3">
        <f t="shared" si="31"/>
        <v>-167379.64000000004</v>
      </c>
    </row>
    <row r="472" spans="1:16" x14ac:dyDescent="0.35">
      <c r="A472">
        <v>73105</v>
      </c>
      <c r="B472" s="2">
        <v>288304.21999999997</v>
      </c>
      <c r="C472" s="2">
        <v>465232.46</v>
      </c>
      <c r="D472" s="2">
        <v>4805.1000000000004</v>
      </c>
      <c r="E472" s="2">
        <v>9636.1299999999992</v>
      </c>
      <c r="F472" s="2">
        <v>16499.330000000002</v>
      </c>
      <c r="G472" s="2">
        <v>160.61000000000001</v>
      </c>
      <c r="H472" s="2">
        <v>0</v>
      </c>
      <c r="I472" s="2">
        <v>0</v>
      </c>
      <c r="J472" s="100">
        <f t="shared" si="28"/>
        <v>486697.5</v>
      </c>
      <c r="K472" s="2">
        <v>507430.45999999996</v>
      </c>
      <c r="L472" s="3">
        <f t="shared" si="29"/>
        <v>-20732.959999999963</v>
      </c>
      <c r="M472" s="101">
        <f t="shared" si="30"/>
        <v>-4.2599273676154001E-2</v>
      </c>
      <c r="O472" s="2">
        <v>28407.88</v>
      </c>
      <c r="P472" s="3">
        <f t="shared" si="31"/>
        <v>-458289.62</v>
      </c>
    </row>
    <row r="473" spans="1:16" x14ac:dyDescent="0.35">
      <c r="A473">
        <v>73201</v>
      </c>
      <c r="B473" s="2">
        <v>3771479.3</v>
      </c>
      <c r="C473" s="2">
        <v>6089212.4500000002</v>
      </c>
      <c r="D473" s="2">
        <v>62858.04</v>
      </c>
      <c r="E473" s="2">
        <v>90082.3</v>
      </c>
      <c r="F473" s="2">
        <v>154240.73000000001</v>
      </c>
      <c r="G473" s="2">
        <v>1501.44</v>
      </c>
      <c r="H473" s="2">
        <v>0</v>
      </c>
      <c r="I473" s="2">
        <v>0</v>
      </c>
      <c r="J473" s="100">
        <f t="shared" si="28"/>
        <v>6307812.6600000011</v>
      </c>
      <c r="K473" s="2">
        <v>6191311.2799999993</v>
      </c>
      <c r="L473" s="3">
        <f t="shared" si="29"/>
        <v>116501.38000000175</v>
      </c>
      <c r="M473" s="101">
        <f t="shared" si="30"/>
        <v>1.8469378575362086E-2</v>
      </c>
      <c r="O473" s="2">
        <v>368403.12</v>
      </c>
      <c r="P473" s="3">
        <f t="shared" si="31"/>
        <v>-5939409.540000001</v>
      </c>
    </row>
    <row r="474" spans="1:16" x14ac:dyDescent="0.35">
      <c r="A474">
        <v>73202</v>
      </c>
      <c r="B474" s="2">
        <v>606926.97</v>
      </c>
      <c r="C474" s="2">
        <v>983672.04</v>
      </c>
      <c r="D474" s="2">
        <v>10115.530000000001</v>
      </c>
      <c r="E474" s="2">
        <v>11635.55</v>
      </c>
      <c r="F474" s="2">
        <v>19922.61</v>
      </c>
      <c r="G474" s="2">
        <v>193.92</v>
      </c>
      <c r="H474" s="2">
        <v>0</v>
      </c>
      <c r="I474" s="2">
        <v>0</v>
      </c>
      <c r="J474" s="100">
        <f t="shared" si="28"/>
        <v>1013904.1000000001</v>
      </c>
      <c r="K474" s="2">
        <v>981286.85000000009</v>
      </c>
      <c r="L474" s="3">
        <f t="shared" si="29"/>
        <v>32617.25</v>
      </c>
      <c r="M474" s="101">
        <f t="shared" si="30"/>
        <v>3.2169955718691738E-2</v>
      </c>
      <c r="O474" s="2">
        <v>55521.2</v>
      </c>
      <c r="P474" s="3">
        <f t="shared" si="31"/>
        <v>-958382.90000000014</v>
      </c>
    </row>
    <row r="475" spans="1:16" x14ac:dyDescent="0.35">
      <c r="A475">
        <v>73203</v>
      </c>
      <c r="B475" s="2">
        <v>622642.6</v>
      </c>
      <c r="C475" s="2">
        <v>1000996.99</v>
      </c>
      <c r="D475" s="2">
        <v>10377.4</v>
      </c>
      <c r="E475" s="2">
        <v>34803.53</v>
      </c>
      <c r="F475" s="2">
        <v>59591.3</v>
      </c>
      <c r="G475" s="2">
        <v>580.08000000000004</v>
      </c>
      <c r="H475" s="2">
        <v>0</v>
      </c>
      <c r="I475" s="2">
        <v>0</v>
      </c>
      <c r="J475" s="100">
        <f t="shared" si="28"/>
        <v>1071545.77</v>
      </c>
      <c r="K475" s="2">
        <v>1039337.7100000001</v>
      </c>
      <c r="L475" s="3">
        <f t="shared" si="29"/>
        <v>32208.059999999939</v>
      </c>
      <c r="M475" s="101">
        <f t="shared" si="30"/>
        <v>3.0057568142889443E-2</v>
      </c>
      <c r="O475" s="2">
        <v>65106.53</v>
      </c>
      <c r="P475" s="3">
        <f t="shared" si="31"/>
        <v>-1006439.24</v>
      </c>
    </row>
    <row r="476" spans="1:16" x14ac:dyDescent="0.35">
      <c r="A476">
        <v>73204</v>
      </c>
      <c r="B476" s="2">
        <v>36190599.460000001</v>
      </c>
      <c r="C476" s="2">
        <v>61966564.68</v>
      </c>
      <c r="D476" s="2">
        <v>603174.44999999995</v>
      </c>
      <c r="E476" s="2">
        <v>695255.2</v>
      </c>
      <c r="F476" s="2">
        <v>1190430.83</v>
      </c>
      <c r="G476" s="2">
        <v>11587.5</v>
      </c>
      <c r="H476" s="2">
        <v>0</v>
      </c>
      <c r="I476" s="2">
        <v>0</v>
      </c>
      <c r="J476" s="100">
        <f t="shared" si="28"/>
        <v>63771757.460000001</v>
      </c>
      <c r="K476" s="2">
        <v>59478289.389999993</v>
      </c>
      <c r="L476" s="3">
        <f t="shared" si="29"/>
        <v>4293468.0700000077</v>
      </c>
      <c r="M476" s="101">
        <f t="shared" si="30"/>
        <v>6.7325540976239037E-2</v>
      </c>
      <c r="O476" s="2">
        <v>0</v>
      </c>
      <c r="P476" s="3">
        <f t="shared" si="31"/>
        <v>-63771757.460000001</v>
      </c>
    </row>
    <row r="477" spans="1:16" x14ac:dyDescent="0.35">
      <c r="A477">
        <v>73205</v>
      </c>
      <c r="B477" s="2">
        <v>619523.28</v>
      </c>
      <c r="C477" s="2">
        <v>1008176.02</v>
      </c>
      <c r="D477" s="2">
        <v>10325.34</v>
      </c>
      <c r="E477" s="2">
        <v>15095.34</v>
      </c>
      <c r="F477" s="2">
        <v>25846.76</v>
      </c>
      <c r="G477" s="2">
        <v>251.58</v>
      </c>
      <c r="H477" s="2">
        <v>0</v>
      </c>
      <c r="I477" s="2">
        <v>0</v>
      </c>
      <c r="J477" s="100">
        <f t="shared" si="28"/>
        <v>1044599.7000000001</v>
      </c>
      <c r="K477" s="2">
        <v>1021642.23</v>
      </c>
      <c r="L477" s="3">
        <f t="shared" si="29"/>
        <v>22957.470000000088</v>
      </c>
      <c r="M477" s="101">
        <f t="shared" si="30"/>
        <v>2.1977289482277361E-2</v>
      </c>
      <c r="O477" s="2">
        <v>52584.28</v>
      </c>
      <c r="P477" s="3">
        <f t="shared" si="31"/>
        <v>-992015.42</v>
      </c>
    </row>
    <row r="478" spans="1:16" x14ac:dyDescent="0.35">
      <c r="A478">
        <v>73206</v>
      </c>
      <c r="B478" s="2">
        <v>115186.81</v>
      </c>
      <c r="C478" s="2">
        <v>184327.17</v>
      </c>
      <c r="D478" s="2">
        <v>1919.78</v>
      </c>
      <c r="E478" s="2">
        <v>13078.47</v>
      </c>
      <c r="F478" s="2">
        <v>22393.27</v>
      </c>
      <c r="G478" s="2">
        <v>217.97</v>
      </c>
      <c r="H478" s="2">
        <v>0</v>
      </c>
      <c r="I478" s="2">
        <v>0</v>
      </c>
      <c r="J478" s="100">
        <f t="shared" si="28"/>
        <v>208858.19</v>
      </c>
      <c r="K478" s="2">
        <v>219878.47</v>
      </c>
      <c r="L478" s="3">
        <f t="shared" si="29"/>
        <v>-11020.279999999999</v>
      </c>
      <c r="M478" s="101">
        <f t="shared" si="30"/>
        <v>-5.2764413978690514E-2</v>
      </c>
      <c r="O478" s="2">
        <v>12897.54</v>
      </c>
      <c r="P478" s="3">
        <f t="shared" si="31"/>
        <v>-195960.65</v>
      </c>
    </row>
    <row r="479" spans="1:16" x14ac:dyDescent="0.35">
      <c r="A479">
        <v>73207</v>
      </c>
      <c r="B479" s="2">
        <v>351525.78</v>
      </c>
      <c r="C479" s="2">
        <v>601888.79</v>
      </c>
      <c r="D479" s="2">
        <v>5858.75</v>
      </c>
      <c r="E479" s="2">
        <v>38902.07</v>
      </c>
      <c r="F479" s="2">
        <v>66609.429999999993</v>
      </c>
      <c r="G479" s="2">
        <v>648.41999999999996</v>
      </c>
      <c r="H479" s="2">
        <v>0</v>
      </c>
      <c r="I479" s="2">
        <v>0</v>
      </c>
      <c r="J479" s="100">
        <f t="shared" si="28"/>
        <v>675005.39000000013</v>
      </c>
      <c r="K479" s="2">
        <v>674046.45</v>
      </c>
      <c r="L479" s="3">
        <f t="shared" si="29"/>
        <v>958.94000000017695</v>
      </c>
      <c r="M479" s="101">
        <f t="shared" si="30"/>
        <v>1.4206405077745775E-3</v>
      </c>
      <c r="O479" s="2">
        <v>0</v>
      </c>
      <c r="P479" s="3">
        <f t="shared" si="31"/>
        <v>-675005.39000000013</v>
      </c>
    </row>
    <row r="480" spans="1:16" x14ac:dyDescent="0.35">
      <c r="A480">
        <v>73208</v>
      </c>
      <c r="B480" s="2">
        <v>304639.5</v>
      </c>
      <c r="C480" s="2">
        <v>521607.73</v>
      </c>
      <c r="D480" s="2">
        <v>5077.32</v>
      </c>
      <c r="E480" s="2">
        <v>1832.28</v>
      </c>
      <c r="F480" s="2">
        <v>3137.31</v>
      </c>
      <c r="G480" s="2">
        <v>30.55</v>
      </c>
      <c r="H480" s="2">
        <v>0</v>
      </c>
      <c r="I480" s="2">
        <v>0</v>
      </c>
      <c r="J480" s="100">
        <f t="shared" si="28"/>
        <v>529852.91</v>
      </c>
      <c r="K480" s="2">
        <v>610613.41999999993</v>
      </c>
      <c r="L480" s="3">
        <f t="shared" si="29"/>
        <v>-80760.509999999893</v>
      </c>
      <c r="M480" s="101">
        <f t="shared" si="30"/>
        <v>-0.15242062179105498</v>
      </c>
      <c r="O480" s="2">
        <v>0</v>
      </c>
      <c r="P480" s="3">
        <f t="shared" si="31"/>
        <v>-529852.91</v>
      </c>
    </row>
    <row r="481" spans="1:16" x14ac:dyDescent="0.35">
      <c r="A481">
        <v>73209</v>
      </c>
      <c r="B481" s="2">
        <v>36640.449999999997</v>
      </c>
      <c r="C481" s="2">
        <v>60943.31</v>
      </c>
      <c r="D481" s="2">
        <v>610.69000000000005</v>
      </c>
      <c r="E481" s="2">
        <v>556.20000000000005</v>
      </c>
      <c r="F481" s="2">
        <v>952.35</v>
      </c>
      <c r="G481" s="2">
        <v>9.25</v>
      </c>
      <c r="H481" s="2">
        <v>0</v>
      </c>
      <c r="I481" s="2">
        <v>0</v>
      </c>
      <c r="J481" s="100">
        <f t="shared" si="28"/>
        <v>62515.6</v>
      </c>
      <c r="K481" s="2">
        <v>30878.85</v>
      </c>
      <c r="L481" s="3">
        <f t="shared" si="29"/>
        <v>31636.75</v>
      </c>
      <c r="M481" s="101">
        <f t="shared" si="30"/>
        <v>0.50606168700292409</v>
      </c>
      <c r="O481" s="2">
        <v>1793.2</v>
      </c>
      <c r="P481" s="3">
        <f t="shared" si="31"/>
        <v>-60722.400000000001</v>
      </c>
    </row>
    <row r="482" spans="1:16" x14ac:dyDescent="0.35">
      <c r="A482">
        <v>73212</v>
      </c>
      <c r="B482" s="2">
        <v>7678.62</v>
      </c>
      <c r="C482" s="2">
        <v>12386.27</v>
      </c>
      <c r="D482" s="2">
        <v>127.99</v>
      </c>
      <c r="E482" s="2">
        <v>0</v>
      </c>
      <c r="F482" s="2">
        <v>0</v>
      </c>
      <c r="G482" s="2">
        <v>0</v>
      </c>
      <c r="H482" s="2">
        <v>0</v>
      </c>
      <c r="I482" s="2">
        <v>0</v>
      </c>
      <c r="J482" s="100">
        <f t="shared" si="28"/>
        <v>12514.26</v>
      </c>
      <c r="K482" s="2">
        <v>12082.019999999999</v>
      </c>
      <c r="L482" s="3">
        <f t="shared" si="29"/>
        <v>432.2400000000016</v>
      </c>
      <c r="M482" s="101">
        <f t="shared" si="30"/>
        <v>3.4539796999583004E-2</v>
      </c>
      <c r="O482" s="2">
        <v>761.34</v>
      </c>
      <c r="P482" s="3">
        <f t="shared" si="31"/>
        <v>-11752.92</v>
      </c>
    </row>
    <row r="483" spans="1:16" x14ac:dyDescent="0.35">
      <c r="A483">
        <v>73213</v>
      </c>
      <c r="B483" s="2">
        <v>2645.07</v>
      </c>
      <c r="C483" s="2">
        <v>4202.72</v>
      </c>
      <c r="D483" s="2">
        <v>44.09</v>
      </c>
      <c r="E483" s="2">
        <v>0</v>
      </c>
      <c r="F483" s="2">
        <v>0</v>
      </c>
      <c r="G483" s="2">
        <v>0</v>
      </c>
      <c r="H483" s="2">
        <v>0</v>
      </c>
      <c r="I483" s="2">
        <v>0</v>
      </c>
      <c r="J483" s="100">
        <f t="shared" si="28"/>
        <v>4246.8100000000004</v>
      </c>
      <c r="K483" s="2">
        <v>3896.75</v>
      </c>
      <c r="L483" s="3">
        <f t="shared" si="29"/>
        <v>350.0600000000004</v>
      </c>
      <c r="M483" s="101">
        <f t="shared" si="30"/>
        <v>8.2428929007890714E-2</v>
      </c>
      <c r="O483" s="2">
        <v>326.22000000000003</v>
      </c>
      <c r="P483" s="3">
        <f t="shared" si="31"/>
        <v>-3920.59</v>
      </c>
    </row>
    <row r="484" spans="1:16" x14ac:dyDescent="0.35">
      <c r="A484">
        <v>73215</v>
      </c>
      <c r="B484" s="2">
        <v>15673.54</v>
      </c>
      <c r="C484" s="2">
        <v>24148.98</v>
      </c>
      <c r="D484" s="2">
        <v>261.24</v>
      </c>
      <c r="E484" s="2">
        <v>0</v>
      </c>
      <c r="F484" s="2">
        <v>0</v>
      </c>
      <c r="G484" s="2">
        <v>0</v>
      </c>
      <c r="H484" s="2">
        <v>0</v>
      </c>
      <c r="I484" s="2">
        <v>0</v>
      </c>
      <c r="J484" s="100">
        <f t="shared" si="28"/>
        <v>24410.22</v>
      </c>
      <c r="K484" s="2">
        <v>20083.879999999997</v>
      </c>
      <c r="L484" s="3">
        <f t="shared" si="29"/>
        <v>4326.3400000000038</v>
      </c>
      <c r="M484" s="101">
        <f t="shared" si="30"/>
        <v>0.17723478116952668</v>
      </c>
      <c r="O484" s="2">
        <v>2687.81</v>
      </c>
      <c r="P484" s="3">
        <f t="shared" si="31"/>
        <v>-21722.41</v>
      </c>
    </row>
    <row r="485" spans="1:16" x14ac:dyDescent="0.35">
      <c r="A485">
        <v>73216</v>
      </c>
      <c r="B485" s="2">
        <v>94076.55</v>
      </c>
      <c r="C485" s="2">
        <v>154241.71</v>
      </c>
      <c r="D485" s="2">
        <v>1567.93</v>
      </c>
      <c r="E485" s="2">
        <v>360</v>
      </c>
      <c r="F485" s="2">
        <v>616.4</v>
      </c>
      <c r="G485" s="2">
        <v>6</v>
      </c>
      <c r="H485" s="2">
        <v>0</v>
      </c>
      <c r="I485" s="2">
        <v>0</v>
      </c>
      <c r="J485" s="100">
        <f t="shared" si="28"/>
        <v>156432.03999999998</v>
      </c>
      <c r="K485" s="2">
        <v>150069.43</v>
      </c>
      <c r="L485" s="3">
        <f t="shared" si="29"/>
        <v>6362.609999999986</v>
      </c>
      <c r="M485" s="101">
        <f t="shared" si="30"/>
        <v>4.0673317307630755E-2</v>
      </c>
      <c r="O485" s="2">
        <v>6838.58</v>
      </c>
      <c r="P485" s="3">
        <f t="shared" si="31"/>
        <v>-149593.46</v>
      </c>
    </row>
    <row r="486" spans="1:16" x14ac:dyDescent="0.35">
      <c r="A486">
        <v>73217</v>
      </c>
      <c r="B486" s="2">
        <v>91323.37</v>
      </c>
      <c r="C486" s="2">
        <v>147929.72</v>
      </c>
      <c r="D486" s="2">
        <v>1522.06</v>
      </c>
      <c r="E486" s="2">
        <v>775.16</v>
      </c>
      <c r="F486" s="2">
        <v>1327.19</v>
      </c>
      <c r="G486" s="2">
        <v>12.92</v>
      </c>
      <c r="H486" s="2">
        <v>0</v>
      </c>
      <c r="I486" s="2">
        <v>0</v>
      </c>
      <c r="J486" s="100">
        <f t="shared" si="28"/>
        <v>150791.89000000001</v>
      </c>
      <c r="K486" s="2">
        <v>145561.21999999997</v>
      </c>
      <c r="L486" s="3">
        <f t="shared" si="29"/>
        <v>5230.6700000000419</v>
      </c>
      <c r="M486" s="101">
        <f t="shared" si="30"/>
        <v>3.4688006099002015E-2</v>
      </c>
      <c r="O486" s="2">
        <v>8435.76</v>
      </c>
      <c r="P486" s="3">
        <f t="shared" si="31"/>
        <v>-142356.13</v>
      </c>
    </row>
    <row r="487" spans="1:16" x14ac:dyDescent="0.35">
      <c r="A487">
        <v>73218</v>
      </c>
      <c r="B487" s="2">
        <v>9436.7999999999993</v>
      </c>
      <c r="C487" s="2">
        <v>16157.41</v>
      </c>
      <c r="D487" s="2">
        <v>157.27000000000001</v>
      </c>
      <c r="E487" s="2">
        <v>4051.51</v>
      </c>
      <c r="F487" s="2">
        <v>6936.9</v>
      </c>
      <c r="G487" s="2">
        <v>67.52</v>
      </c>
      <c r="H487" s="2">
        <v>0</v>
      </c>
      <c r="I487" s="2">
        <v>0</v>
      </c>
      <c r="J487" s="100">
        <f t="shared" si="28"/>
        <v>23319.100000000006</v>
      </c>
      <c r="K487" s="2">
        <v>25928.460000000003</v>
      </c>
      <c r="L487" s="3">
        <f t="shared" si="29"/>
        <v>-2609.3599999999969</v>
      </c>
      <c r="M487" s="101">
        <f t="shared" si="30"/>
        <v>-0.11189797204866381</v>
      </c>
      <c r="O487" s="2">
        <v>0</v>
      </c>
      <c r="P487" s="3">
        <f t="shared" si="31"/>
        <v>-23319.100000000006</v>
      </c>
    </row>
    <row r="488" spans="1:16" x14ac:dyDescent="0.35">
      <c r="A488">
        <v>73219</v>
      </c>
      <c r="B488" s="2">
        <v>25272.37</v>
      </c>
      <c r="C488" s="2">
        <v>43271.75</v>
      </c>
      <c r="D488" s="2">
        <v>421.2</v>
      </c>
      <c r="E488" s="2">
        <v>0</v>
      </c>
      <c r="F488" s="2">
        <v>0</v>
      </c>
      <c r="G488" s="2">
        <v>0</v>
      </c>
      <c r="H488" s="2">
        <v>0</v>
      </c>
      <c r="I488" s="2">
        <v>0</v>
      </c>
      <c r="J488" s="100">
        <f t="shared" si="28"/>
        <v>43692.95</v>
      </c>
      <c r="K488" s="2">
        <v>46103.35</v>
      </c>
      <c r="L488" s="3">
        <f t="shared" si="29"/>
        <v>-2410.4000000000015</v>
      </c>
      <c r="M488" s="101">
        <f t="shared" si="30"/>
        <v>-5.5166794643071747E-2</v>
      </c>
      <c r="O488" s="2">
        <v>0</v>
      </c>
      <c r="P488" s="3">
        <f t="shared" si="31"/>
        <v>-43692.95</v>
      </c>
    </row>
    <row r="489" spans="1:16" x14ac:dyDescent="0.35">
      <c r="A489">
        <v>73222</v>
      </c>
      <c r="B489" s="2">
        <v>190780.1</v>
      </c>
      <c r="C489" s="2">
        <v>326658.26</v>
      </c>
      <c r="D489" s="2">
        <v>3179.77</v>
      </c>
      <c r="E489" s="2">
        <v>0</v>
      </c>
      <c r="F489" s="2">
        <v>0</v>
      </c>
      <c r="G489" s="2">
        <v>0</v>
      </c>
      <c r="H489" s="2">
        <v>0</v>
      </c>
      <c r="I489" s="2">
        <v>0</v>
      </c>
      <c r="J489" s="100">
        <f t="shared" si="28"/>
        <v>329838.03000000003</v>
      </c>
      <c r="K489" s="2">
        <v>312251.5</v>
      </c>
      <c r="L489" s="3">
        <f t="shared" si="29"/>
        <v>17586.530000000028</v>
      </c>
      <c r="M489" s="101">
        <f t="shared" si="30"/>
        <v>5.3318684931510249E-2</v>
      </c>
      <c r="O489" s="2">
        <v>0</v>
      </c>
      <c r="P489" s="3">
        <f t="shared" si="31"/>
        <v>-329838.03000000003</v>
      </c>
    </row>
    <row r="490" spans="1:16" x14ac:dyDescent="0.35">
      <c r="A490">
        <v>73223</v>
      </c>
      <c r="B490" s="2">
        <v>8119.17</v>
      </c>
      <c r="C490" s="2">
        <v>13002.88</v>
      </c>
      <c r="D490" s="2">
        <v>135.28</v>
      </c>
      <c r="E490" s="2">
        <v>27</v>
      </c>
      <c r="F490" s="2">
        <v>46.24</v>
      </c>
      <c r="G490" s="2">
        <v>0.44</v>
      </c>
      <c r="H490" s="2">
        <v>0</v>
      </c>
      <c r="I490" s="2">
        <v>0</v>
      </c>
      <c r="J490" s="100">
        <f t="shared" si="28"/>
        <v>13184.84</v>
      </c>
      <c r="K490" s="2">
        <v>16821.25</v>
      </c>
      <c r="L490" s="3">
        <f t="shared" si="29"/>
        <v>-3636.41</v>
      </c>
      <c r="M490" s="101">
        <f t="shared" si="30"/>
        <v>-0.27580236089326832</v>
      </c>
      <c r="O490" s="2">
        <v>898.76</v>
      </c>
      <c r="P490" s="3">
        <f t="shared" si="31"/>
        <v>-12286.08</v>
      </c>
    </row>
    <row r="491" spans="1:16" x14ac:dyDescent="0.35">
      <c r="A491">
        <v>73224</v>
      </c>
      <c r="B491" s="2">
        <v>222657.16</v>
      </c>
      <c r="C491" s="2">
        <v>325844.09000000003</v>
      </c>
      <c r="D491" s="2">
        <v>3710.88</v>
      </c>
      <c r="E491" s="2">
        <v>0</v>
      </c>
      <c r="F491" s="2">
        <v>0</v>
      </c>
      <c r="G491" s="2">
        <v>0</v>
      </c>
      <c r="H491" s="2">
        <v>0</v>
      </c>
      <c r="I491" s="2">
        <v>0</v>
      </c>
      <c r="J491" s="100">
        <f t="shared" si="28"/>
        <v>329554.97000000003</v>
      </c>
      <c r="K491" s="2">
        <v>312254.34000000003</v>
      </c>
      <c r="L491" s="3">
        <f t="shared" si="29"/>
        <v>17300.630000000005</v>
      </c>
      <c r="M491" s="101">
        <f t="shared" si="30"/>
        <v>5.2496947626066763E-2</v>
      </c>
      <c r="O491" s="2">
        <v>55394.06</v>
      </c>
      <c r="P491" s="3">
        <f t="shared" si="31"/>
        <v>-274160.91000000003</v>
      </c>
    </row>
    <row r="492" spans="1:16" x14ac:dyDescent="0.35">
      <c r="A492">
        <v>73225</v>
      </c>
      <c r="B492" s="2">
        <v>1332.84</v>
      </c>
      <c r="C492" s="2">
        <v>2282.1</v>
      </c>
      <c r="D492" s="2">
        <v>22.21</v>
      </c>
      <c r="E492" s="2">
        <v>0</v>
      </c>
      <c r="F492" s="2">
        <v>0</v>
      </c>
      <c r="G492" s="2">
        <v>0</v>
      </c>
      <c r="H492" s="2">
        <v>0</v>
      </c>
      <c r="I492" s="2">
        <v>0</v>
      </c>
      <c r="J492" s="100">
        <f t="shared" si="28"/>
        <v>2304.31</v>
      </c>
      <c r="K492" s="2">
        <v>3339.8199999999997</v>
      </c>
      <c r="L492" s="3">
        <f t="shared" si="29"/>
        <v>-1035.5099999999998</v>
      </c>
      <c r="M492" s="101">
        <f t="shared" si="30"/>
        <v>-0.4493796407601407</v>
      </c>
      <c r="O492" s="2">
        <v>0</v>
      </c>
      <c r="P492" s="3">
        <f t="shared" si="31"/>
        <v>-2304.31</v>
      </c>
    </row>
    <row r="493" spans="1:16" x14ac:dyDescent="0.35">
      <c r="A493">
        <v>73226</v>
      </c>
      <c r="B493" s="2">
        <v>5716.33</v>
      </c>
      <c r="C493" s="2">
        <v>9539.25</v>
      </c>
      <c r="D493" s="2">
        <v>0</v>
      </c>
      <c r="E493" s="2">
        <v>0</v>
      </c>
      <c r="F493" s="2">
        <v>0</v>
      </c>
      <c r="G493" s="2">
        <v>0</v>
      </c>
      <c r="H493" s="2">
        <v>0</v>
      </c>
      <c r="I493" s="2">
        <v>0</v>
      </c>
      <c r="J493" s="100">
        <f t="shared" si="28"/>
        <v>9539.25</v>
      </c>
      <c r="K493" s="2">
        <v>11477.03</v>
      </c>
      <c r="L493" s="3">
        <f t="shared" si="29"/>
        <v>-1937.7800000000007</v>
      </c>
      <c r="M493" s="101">
        <f t="shared" si="30"/>
        <v>-0.20313756322562054</v>
      </c>
      <c r="O493" s="2">
        <v>248.56</v>
      </c>
      <c r="P493" s="3">
        <f t="shared" si="31"/>
        <v>-9290.69</v>
      </c>
    </row>
    <row r="494" spans="1:16" x14ac:dyDescent="0.35">
      <c r="A494">
        <v>73227</v>
      </c>
      <c r="B494" s="2">
        <v>2895.2</v>
      </c>
      <c r="C494" s="2">
        <v>4458.1499999999996</v>
      </c>
      <c r="D494" s="2">
        <v>48.26</v>
      </c>
      <c r="E494" s="2">
        <v>1105.1099999999999</v>
      </c>
      <c r="F494" s="2">
        <v>1892.17</v>
      </c>
      <c r="G494" s="2">
        <v>18.420000000000002</v>
      </c>
      <c r="H494" s="2">
        <v>0</v>
      </c>
      <c r="I494" s="2">
        <v>0</v>
      </c>
      <c r="J494" s="100">
        <f t="shared" si="28"/>
        <v>6417</v>
      </c>
      <c r="K494" s="2">
        <v>7015.69</v>
      </c>
      <c r="L494" s="3">
        <f t="shared" si="29"/>
        <v>-598.6899999999996</v>
      </c>
      <c r="M494" s="101">
        <f t="shared" si="30"/>
        <v>-9.3297491039426458E-2</v>
      </c>
      <c r="O494" s="2">
        <v>499.09</v>
      </c>
      <c r="P494" s="3">
        <f t="shared" si="31"/>
        <v>-5917.91</v>
      </c>
    </row>
    <row r="495" spans="1:16" x14ac:dyDescent="0.35">
      <c r="A495">
        <v>73228</v>
      </c>
      <c r="B495" s="2">
        <v>41609.910000000003</v>
      </c>
      <c r="C495" s="2">
        <v>71245.05</v>
      </c>
      <c r="D495" s="2">
        <v>693.49</v>
      </c>
      <c r="E495" s="2">
        <v>0</v>
      </c>
      <c r="F495" s="2">
        <v>0</v>
      </c>
      <c r="G495" s="2">
        <v>0</v>
      </c>
      <c r="H495" s="2">
        <v>0</v>
      </c>
      <c r="I495" s="2">
        <v>0</v>
      </c>
      <c r="J495" s="100">
        <f t="shared" si="28"/>
        <v>71938.540000000008</v>
      </c>
      <c r="K495" s="2">
        <v>64857.35</v>
      </c>
      <c r="L495" s="3">
        <f t="shared" si="29"/>
        <v>7081.1900000000096</v>
      </c>
      <c r="M495" s="101">
        <f t="shared" si="30"/>
        <v>9.8433885369372365E-2</v>
      </c>
      <c r="O495" s="2">
        <v>0</v>
      </c>
      <c r="P495" s="3">
        <f t="shared" si="31"/>
        <v>-71938.540000000008</v>
      </c>
    </row>
    <row r="496" spans="1:16" x14ac:dyDescent="0.35">
      <c r="A496">
        <v>73301</v>
      </c>
      <c r="B496" s="2">
        <v>345354.85</v>
      </c>
      <c r="C496" s="2">
        <v>550949.18000000005</v>
      </c>
      <c r="D496" s="2">
        <v>5755.94</v>
      </c>
      <c r="E496" s="2">
        <v>32899.43</v>
      </c>
      <c r="F496" s="2">
        <v>56330.9</v>
      </c>
      <c r="G496" s="2">
        <v>548.34</v>
      </c>
      <c r="H496" s="2">
        <v>0</v>
      </c>
      <c r="I496" s="2">
        <v>0</v>
      </c>
      <c r="J496" s="100">
        <f t="shared" si="28"/>
        <v>613584.36</v>
      </c>
      <c r="K496" s="2">
        <v>612553.20000000007</v>
      </c>
      <c r="L496" s="3">
        <f t="shared" si="29"/>
        <v>1031.1599999999162</v>
      </c>
      <c r="M496" s="101">
        <f t="shared" si="30"/>
        <v>1.6805513100104381E-3</v>
      </c>
      <c r="O496" s="2">
        <v>40375.160000000003</v>
      </c>
      <c r="P496" s="3">
        <f t="shared" si="31"/>
        <v>-573209.19999999995</v>
      </c>
    </row>
    <row r="497" spans="1:16" x14ac:dyDescent="0.35">
      <c r="A497">
        <v>73302</v>
      </c>
      <c r="B497" s="2">
        <v>91309.32</v>
      </c>
      <c r="C497" s="2">
        <v>146299.74</v>
      </c>
      <c r="D497" s="2">
        <v>1521.83</v>
      </c>
      <c r="E497" s="2">
        <v>4075.27</v>
      </c>
      <c r="F497" s="2">
        <v>6977.67</v>
      </c>
      <c r="G497" s="2">
        <v>67.959999999999994</v>
      </c>
      <c r="H497" s="2">
        <v>0</v>
      </c>
      <c r="I497" s="2">
        <v>0</v>
      </c>
      <c r="J497" s="100">
        <f t="shared" si="28"/>
        <v>154867.19999999998</v>
      </c>
      <c r="K497" s="2">
        <v>151339.57999999999</v>
      </c>
      <c r="L497" s="3">
        <f t="shared" si="29"/>
        <v>3527.6199999999953</v>
      </c>
      <c r="M497" s="101">
        <f t="shared" si="30"/>
        <v>2.2778354616083945E-2</v>
      </c>
      <c r="O497" s="2">
        <v>10042.1</v>
      </c>
      <c r="P497" s="3">
        <f t="shared" si="31"/>
        <v>-144825.09999999998</v>
      </c>
    </row>
    <row r="498" spans="1:16" x14ac:dyDescent="0.35">
      <c r="A498">
        <v>73303</v>
      </c>
      <c r="B498" s="2">
        <v>43316.43</v>
      </c>
      <c r="C498" s="2">
        <v>66551.23</v>
      </c>
      <c r="D498" s="2">
        <v>721.94</v>
      </c>
      <c r="E498" s="2">
        <v>12750.07</v>
      </c>
      <c r="F498" s="2">
        <v>21831.07</v>
      </c>
      <c r="G498" s="2">
        <v>212.52</v>
      </c>
      <c r="H498" s="2">
        <v>0</v>
      </c>
      <c r="I498" s="2">
        <v>0</v>
      </c>
      <c r="J498" s="100">
        <f t="shared" si="28"/>
        <v>89316.760000000009</v>
      </c>
      <c r="K498" s="2">
        <v>87053.110000000015</v>
      </c>
      <c r="L498" s="3">
        <f t="shared" si="29"/>
        <v>2263.6499999999942</v>
      </c>
      <c r="M498" s="101">
        <f t="shared" si="30"/>
        <v>2.5344067563579264E-2</v>
      </c>
      <c r="O498" s="2">
        <v>7615.95</v>
      </c>
      <c r="P498" s="3">
        <f t="shared" si="31"/>
        <v>-81700.810000000012</v>
      </c>
    </row>
    <row r="499" spans="1:16" x14ac:dyDescent="0.35">
      <c r="A499">
        <v>73306</v>
      </c>
      <c r="B499" s="2">
        <v>25524.85</v>
      </c>
      <c r="C499" s="2">
        <v>40247.699999999997</v>
      </c>
      <c r="D499" s="2">
        <v>425.42</v>
      </c>
      <c r="E499" s="2">
        <v>1660.81</v>
      </c>
      <c r="F499" s="2">
        <v>2843.76</v>
      </c>
      <c r="G499" s="2">
        <v>27.68</v>
      </c>
      <c r="H499" s="2">
        <v>0</v>
      </c>
      <c r="I499" s="2">
        <v>0</v>
      </c>
      <c r="J499" s="100">
        <f t="shared" si="28"/>
        <v>43544.56</v>
      </c>
      <c r="K499" s="2">
        <v>48144.439999999995</v>
      </c>
      <c r="L499" s="3">
        <f t="shared" si="29"/>
        <v>-4599.8799999999974</v>
      </c>
      <c r="M499" s="101">
        <f t="shared" si="30"/>
        <v>-0.1056361575360963</v>
      </c>
      <c r="O499" s="2">
        <v>3455.53</v>
      </c>
      <c r="P499" s="3">
        <f t="shared" si="31"/>
        <v>-40089.03</v>
      </c>
    </row>
    <row r="500" spans="1:16" x14ac:dyDescent="0.35">
      <c r="A500">
        <v>73308</v>
      </c>
      <c r="B500" s="2">
        <v>92873.32</v>
      </c>
      <c r="C500" s="2">
        <v>150727.41</v>
      </c>
      <c r="D500" s="2">
        <v>1547.95</v>
      </c>
      <c r="E500" s="2">
        <v>400.35</v>
      </c>
      <c r="F500" s="2">
        <v>685.5</v>
      </c>
      <c r="G500" s="2">
        <v>6.67</v>
      </c>
      <c r="H500" s="2">
        <v>0</v>
      </c>
      <c r="I500" s="2">
        <v>0</v>
      </c>
      <c r="J500" s="100">
        <f t="shared" si="28"/>
        <v>152967.53000000003</v>
      </c>
      <c r="K500" s="2">
        <v>136503.81</v>
      </c>
      <c r="L500" s="3">
        <f t="shared" si="29"/>
        <v>16463.72000000003</v>
      </c>
      <c r="M500" s="101">
        <f t="shared" si="30"/>
        <v>0.10762885430653177</v>
      </c>
      <c r="O500" s="2">
        <v>8293.15</v>
      </c>
      <c r="P500" s="3">
        <f t="shared" si="31"/>
        <v>-144674.38000000003</v>
      </c>
    </row>
    <row r="501" spans="1:16" x14ac:dyDescent="0.35">
      <c r="A501">
        <v>73310</v>
      </c>
      <c r="B501" s="2">
        <v>361540.97</v>
      </c>
      <c r="C501" s="2">
        <v>587040.79</v>
      </c>
      <c r="D501" s="2">
        <v>6025.65</v>
      </c>
      <c r="E501" s="2">
        <v>10357.32</v>
      </c>
      <c r="F501" s="2">
        <v>17733.8</v>
      </c>
      <c r="G501" s="2">
        <v>172.61</v>
      </c>
      <c r="H501" s="2">
        <v>0</v>
      </c>
      <c r="I501" s="2">
        <v>0</v>
      </c>
      <c r="J501" s="100">
        <f t="shared" si="28"/>
        <v>610972.85000000009</v>
      </c>
      <c r="K501" s="2">
        <v>641856.34</v>
      </c>
      <c r="L501" s="3">
        <f t="shared" si="29"/>
        <v>-30883.489999999874</v>
      </c>
      <c r="M501" s="101">
        <f t="shared" si="30"/>
        <v>-5.0548056267966525E-2</v>
      </c>
      <c r="O501" s="2">
        <v>31994.06</v>
      </c>
      <c r="P501" s="3">
        <f t="shared" si="31"/>
        <v>-578978.79</v>
      </c>
    </row>
    <row r="502" spans="1:16" x14ac:dyDescent="0.35">
      <c r="A502">
        <v>73311</v>
      </c>
      <c r="B502" s="2">
        <v>4546.43</v>
      </c>
      <c r="C502" s="2">
        <v>7293.14</v>
      </c>
      <c r="D502" s="2">
        <v>75.790000000000006</v>
      </c>
      <c r="E502" s="2">
        <v>0</v>
      </c>
      <c r="F502" s="2">
        <v>0</v>
      </c>
      <c r="G502" s="2">
        <v>0</v>
      </c>
      <c r="H502" s="2">
        <v>0</v>
      </c>
      <c r="I502" s="2">
        <v>0</v>
      </c>
      <c r="J502" s="100">
        <f t="shared" si="28"/>
        <v>7368.93</v>
      </c>
      <c r="K502" s="2">
        <v>21775.86</v>
      </c>
      <c r="L502" s="3">
        <f t="shared" si="29"/>
        <v>-14406.93</v>
      </c>
      <c r="M502" s="101">
        <f t="shared" si="30"/>
        <v>-1.955091173345384</v>
      </c>
      <c r="O502" s="2">
        <v>491.45</v>
      </c>
      <c r="P502" s="3">
        <f t="shared" si="31"/>
        <v>-6877.4800000000005</v>
      </c>
    </row>
    <row r="503" spans="1:16" x14ac:dyDescent="0.35">
      <c r="A503">
        <v>73312</v>
      </c>
      <c r="B503" s="2">
        <v>62279.86</v>
      </c>
      <c r="C503" s="2">
        <v>106635.76</v>
      </c>
      <c r="D503" s="2">
        <v>1037.99</v>
      </c>
      <c r="E503" s="2">
        <v>0</v>
      </c>
      <c r="F503" s="2">
        <v>0</v>
      </c>
      <c r="G503" s="2">
        <v>0</v>
      </c>
      <c r="H503" s="2">
        <v>0</v>
      </c>
      <c r="I503" s="2">
        <v>0</v>
      </c>
      <c r="J503" s="100">
        <f t="shared" si="28"/>
        <v>107673.75</v>
      </c>
      <c r="K503" s="2">
        <v>107368.49</v>
      </c>
      <c r="L503" s="3">
        <f t="shared" si="29"/>
        <v>305.25999999999476</v>
      </c>
      <c r="M503" s="101">
        <f t="shared" si="30"/>
        <v>2.8350456819790783E-3</v>
      </c>
      <c r="O503" s="2">
        <v>0</v>
      </c>
      <c r="P503" s="3">
        <f t="shared" si="31"/>
        <v>-107673.75</v>
      </c>
    </row>
    <row r="504" spans="1:16" x14ac:dyDescent="0.35">
      <c r="A504">
        <v>73401</v>
      </c>
      <c r="B504" s="2">
        <v>578337.06999999995</v>
      </c>
      <c r="C504" s="2">
        <v>949438.99</v>
      </c>
      <c r="D504" s="2">
        <v>9639</v>
      </c>
      <c r="E504" s="2">
        <v>34187.599999999999</v>
      </c>
      <c r="F504" s="2">
        <v>58536.09</v>
      </c>
      <c r="G504" s="2">
        <v>569.78</v>
      </c>
      <c r="H504" s="2">
        <v>0</v>
      </c>
      <c r="I504" s="2">
        <v>0</v>
      </c>
      <c r="J504" s="100">
        <f t="shared" si="28"/>
        <v>1018183.86</v>
      </c>
      <c r="K504" s="2">
        <v>997789.13</v>
      </c>
      <c r="L504" s="3">
        <f t="shared" si="29"/>
        <v>20394.729999999981</v>
      </c>
      <c r="M504" s="101">
        <f t="shared" si="30"/>
        <v>2.0030498224554435E-2</v>
      </c>
      <c r="O504" s="2">
        <v>40798.82</v>
      </c>
      <c r="P504" s="3">
        <f t="shared" si="31"/>
        <v>-977385.04</v>
      </c>
    </row>
    <row r="505" spans="1:16" x14ac:dyDescent="0.35">
      <c r="A505">
        <v>73402</v>
      </c>
      <c r="B505" s="2">
        <v>256185.43</v>
      </c>
      <c r="C505" s="2">
        <v>407074.98</v>
      </c>
      <c r="D505" s="2">
        <v>4269.6000000000004</v>
      </c>
      <c r="E505" s="2">
        <v>33054.949999999997</v>
      </c>
      <c r="F505" s="2">
        <v>56597.33</v>
      </c>
      <c r="G505" s="2">
        <v>550.91</v>
      </c>
      <c r="H505" s="2">
        <v>0</v>
      </c>
      <c r="I505" s="2">
        <v>0</v>
      </c>
      <c r="J505" s="100">
        <f t="shared" si="28"/>
        <v>468492.81999999995</v>
      </c>
      <c r="K505" s="2">
        <v>455033.09</v>
      </c>
      <c r="L505" s="3">
        <f t="shared" si="29"/>
        <v>13459.729999999923</v>
      </c>
      <c r="M505" s="101">
        <f t="shared" si="30"/>
        <v>2.8729853319843672E-2</v>
      </c>
      <c r="O505" s="2">
        <v>31572.61</v>
      </c>
      <c r="P505" s="3">
        <f t="shared" si="31"/>
        <v>-436920.20999999996</v>
      </c>
    </row>
    <row r="506" spans="1:16" x14ac:dyDescent="0.35">
      <c r="A506">
        <v>73405</v>
      </c>
      <c r="B506" s="2">
        <v>64448.1</v>
      </c>
      <c r="C506" s="2">
        <v>104356.57</v>
      </c>
      <c r="D506" s="2">
        <v>1074.1199999999999</v>
      </c>
      <c r="E506" s="2">
        <v>2654.9</v>
      </c>
      <c r="F506" s="2">
        <v>4545.75</v>
      </c>
      <c r="G506" s="2">
        <v>44.25</v>
      </c>
      <c r="H506" s="2">
        <v>0</v>
      </c>
      <c r="I506" s="2">
        <v>0</v>
      </c>
      <c r="J506" s="100">
        <f t="shared" si="28"/>
        <v>110020.69</v>
      </c>
      <c r="K506" s="2">
        <v>107871.42</v>
      </c>
      <c r="L506" s="3">
        <f t="shared" si="29"/>
        <v>2149.2700000000041</v>
      </c>
      <c r="M506" s="101">
        <f t="shared" si="30"/>
        <v>1.953514379886187E-2</v>
      </c>
      <c r="O506" s="2">
        <v>5992.5</v>
      </c>
      <c r="P506" s="3">
        <f t="shared" si="31"/>
        <v>-104028.19</v>
      </c>
    </row>
    <row r="507" spans="1:16" x14ac:dyDescent="0.35">
      <c r="A507">
        <v>73406</v>
      </c>
      <c r="B507" s="2">
        <v>11933.6</v>
      </c>
      <c r="C507" s="2">
        <v>18656.310000000001</v>
      </c>
      <c r="D507" s="2">
        <v>198.92</v>
      </c>
      <c r="E507" s="2">
        <v>0</v>
      </c>
      <c r="F507" s="2">
        <v>0</v>
      </c>
      <c r="G507" s="2">
        <v>0</v>
      </c>
      <c r="H507" s="2">
        <v>0</v>
      </c>
      <c r="I507" s="2">
        <v>0</v>
      </c>
      <c r="J507" s="100">
        <f t="shared" si="28"/>
        <v>18855.23</v>
      </c>
      <c r="K507" s="2">
        <v>29189.51</v>
      </c>
      <c r="L507" s="3">
        <f t="shared" si="29"/>
        <v>-10334.279999999999</v>
      </c>
      <c r="M507" s="101">
        <f t="shared" si="30"/>
        <v>-0.5480855974708343</v>
      </c>
      <c r="O507" s="2">
        <v>1778.23</v>
      </c>
      <c r="P507" s="3">
        <f t="shared" si="31"/>
        <v>-17077</v>
      </c>
    </row>
    <row r="508" spans="1:16" x14ac:dyDescent="0.35">
      <c r="A508">
        <v>73407</v>
      </c>
      <c r="B508" s="2">
        <v>8339.69</v>
      </c>
      <c r="C508" s="2">
        <v>13339.49</v>
      </c>
      <c r="D508" s="2">
        <v>0</v>
      </c>
      <c r="E508" s="2">
        <v>3828.57</v>
      </c>
      <c r="F508" s="2">
        <v>6553.84</v>
      </c>
      <c r="G508" s="2">
        <v>0</v>
      </c>
      <c r="H508" s="2">
        <v>0</v>
      </c>
      <c r="I508" s="2">
        <v>0</v>
      </c>
      <c r="J508" s="100">
        <f t="shared" si="28"/>
        <v>19893.330000000002</v>
      </c>
      <c r="K508" s="2">
        <v>15779.38</v>
      </c>
      <c r="L508" s="3">
        <f t="shared" si="29"/>
        <v>4113.9500000000025</v>
      </c>
      <c r="M508" s="101">
        <f t="shared" si="30"/>
        <v>0.20680047030838991</v>
      </c>
      <c r="O508" s="2">
        <v>944.87</v>
      </c>
      <c r="P508" s="3">
        <f t="shared" si="31"/>
        <v>-18948.460000000003</v>
      </c>
    </row>
    <row r="509" spans="1:16" x14ac:dyDescent="0.35">
      <c r="A509">
        <v>73408</v>
      </c>
      <c r="B509" s="2">
        <v>24818.16</v>
      </c>
      <c r="C509" s="2">
        <v>42493.77</v>
      </c>
      <c r="D509" s="2">
        <v>413.63</v>
      </c>
      <c r="E509" s="2">
        <v>0</v>
      </c>
      <c r="F509" s="2">
        <v>0</v>
      </c>
      <c r="G509" s="2">
        <v>0</v>
      </c>
      <c r="H509" s="2">
        <v>0</v>
      </c>
      <c r="I509" s="2">
        <v>0</v>
      </c>
      <c r="J509" s="100">
        <f t="shared" si="28"/>
        <v>42907.399999999994</v>
      </c>
      <c r="K509" s="2">
        <v>42462.090000000004</v>
      </c>
      <c r="L509" s="3">
        <f t="shared" si="29"/>
        <v>445.3099999999904</v>
      </c>
      <c r="M509" s="101">
        <f t="shared" si="30"/>
        <v>1.0378396267310311E-2</v>
      </c>
      <c r="O509" s="2">
        <v>0</v>
      </c>
      <c r="P509" s="3">
        <f t="shared" si="31"/>
        <v>-42907.399999999994</v>
      </c>
    </row>
    <row r="510" spans="1:16" x14ac:dyDescent="0.35">
      <c r="A510">
        <v>73501</v>
      </c>
      <c r="B510" s="2">
        <v>10052.33</v>
      </c>
      <c r="C510" s="2">
        <v>16165.03</v>
      </c>
      <c r="D510" s="2">
        <v>167.57</v>
      </c>
      <c r="E510" s="2">
        <v>255.6</v>
      </c>
      <c r="F510" s="2">
        <v>437.64</v>
      </c>
      <c r="G510" s="2">
        <v>4.26</v>
      </c>
      <c r="H510" s="2">
        <v>0</v>
      </c>
      <c r="I510" s="2">
        <v>0</v>
      </c>
      <c r="J510" s="100">
        <f t="shared" si="28"/>
        <v>16774.5</v>
      </c>
      <c r="K510" s="2">
        <v>17497.090000000004</v>
      </c>
      <c r="L510" s="3">
        <f t="shared" si="29"/>
        <v>-722.59000000000378</v>
      </c>
      <c r="M510" s="101">
        <f t="shared" si="30"/>
        <v>-4.307669379117135E-2</v>
      </c>
      <c r="O510" s="2">
        <v>1057.8499999999999</v>
      </c>
      <c r="P510" s="3">
        <f t="shared" si="31"/>
        <v>-15716.65</v>
      </c>
    </row>
    <row r="511" spans="1:16" x14ac:dyDescent="0.35">
      <c r="A511">
        <v>73502</v>
      </c>
      <c r="B511" s="2">
        <v>228073.98</v>
      </c>
      <c r="C511" s="2">
        <v>366253.21</v>
      </c>
      <c r="D511" s="2">
        <v>3801.33</v>
      </c>
      <c r="E511" s="2">
        <v>21290.6</v>
      </c>
      <c r="F511" s="2">
        <v>36453.730000000003</v>
      </c>
      <c r="G511" s="2">
        <v>354.82</v>
      </c>
      <c r="H511" s="2">
        <v>0</v>
      </c>
      <c r="I511" s="2">
        <v>0</v>
      </c>
      <c r="J511" s="100">
        <f t="shared" si="28"/>
        <v>406863.09</v>
      </c>
      <c r="K511" s="2">
        <v>376976.04000000004</v>
      </c>
      <c r="L511" s="3">
        <f t="shared" si="29"/>
        <v>29887.049999999988</v>
      </c>
      <c r="M511" s="101">
        <f t="shared" si="30"/>
        <v>7.3457265440322897E-2</v>
      </c>
      <c r="O511" s="2">
        <v>24257.64</v>
      </c>
      <c r="P511" s="3">
        <f t="shared" si="31"/>
        <v>-382605.45</v>
      </c>
    </row>
    <row r="512" spans="1:16" x14ac:dyDescent="0.35">
      <c r="A512">
        <v>73503</v>
      </c>
      <c r="B512" s="2">
        <v>72624.33</v>
      </c>
      <c r="C512" s="2">
        <v>124349.77</v>
      </c>
      <c r="D512" s="2">
        <v>1210.4000000000001</v>
      </c>
      <c r="E512" s="2">
        <v>2052</v>
      </c>
      <c r="F512" s="2">
        <v>3513.48</v>
      </c>
      <c r="G512" s="2">
        <v>34.200000000000003</v>
      </c>
      <c r="H512" s="2">
        <v>0</v>
      </c>
      <c r="I512" s="2">
        <v>0</v>
      </c>
      <c r="J512" s="100">
        <f t="shared" si="28"/>
        <v>129107.85</v>
      </c>
      <c r="K512" s="2">
        <v>144776.97</v>
      </c>
      <c r="L512" s="3">
        <f t="shared" si="29"/>
        <v>-15669.119999999995</v>
      </c>
      <c r="M512" s="101">
        <f t="shared" si="30"/>
        <v>-0.12136458007781863</v>
      </c>
      <c r="O512" s="2">
        <v>0</v>
      </c>
      <c r="P512" s="3">
        <f t="shared" si="31"/>
        <v>-129107.85</v>
      </c>
    </row>
    <row r="513" spans="1:16" x14ac:dyDescent="0.35">
      <c r="A513">
        <v>73504</v>
      </c>
      <c r="B513" s="2">
        <v>45247.1</v>
      </c>
      <c r="C513" s="2">
        <v>77472.31</v>
      </c>
      <c r="D513" s="2">
        <v>754.15</v>
      </c>
      <c r="E513" s="2">
        <v>0</v>
      </c>
      <c r="F513" s="2">
        <v>0</v>
      </c>
      <c r="G513" s="2">
        <v>0</v>
      </c>
      <c r="H513" s="2">
        <v>0</v>
      </c>
      <c r="I513" s="2">
        <v>0</v>
      </c>
      <c r="J513" s="100">
        <f t="shared" si="28"/>
        <v>78226.459999999992</v>
      </c>
      <c r="K513" s="2">
        <v>72942.810000000012</v>
      </c>
      <c r="L513" s="3">
        <f t="shared" si="29"/>
        <v>5283.6499999999796</v>
      </c>
      <c r="M513" s="101">
        <f t="shared" si="30"/>
        <v>6.7543002712892541E-2</v>
      </c>
      <c r="O513" s="2">
        <v>0</v>
      </c>
      <c r="P513" s="3">
        <f t="shared" si="31"/>
        <v>-78226.459999999992</v>
      </c>
    </row>
    <row r="514" spans="1:16" x14ac:dyDescent="0.35">
      <c r="A514">
        <v>73506</v>
      </c>
      <c r="B514" s="2">
        <v>0</v>
      </c>
      <c r="C514" s="2">
        <v>0</v>
      </c>
      <c r="D514" s="2">
        <v>0</v>
      </c>
      <c r="E514" s="2">
        <v>0</v>
      </c>
      <c r="F514" s="2">
        <v>0</v>
      </c>
      <c r="G514" s="2">
        <v>0</v>
      </c>
      <c r="H514" s="2">
        <v>0</v>
      </c>
      <c r="I514" s="2">
        <v>0</v>
      </c>
      <c r="J514" s="100">
        <f t="shared" si="28"/>
        <v>0</v>
      </c>
      <c r="K514" s="2">
        <v>0</v>
      </c>
      <c r="L514" s="3">
        <f t="shared" si="29"/>
        <v>0</v>
      </c>
      <c r="M514" s="101">
        <f t="shared" si="30"/>
        <v>0</v>
      </c>
      <c r="O514" s="2">
        <v>19.38</v>
      </c>
      <c r="P514" s="3">
        <f t="shared" si="31"/>
        <v>19.38</v>
      </c>
    </row>
    <row r="515" spans="1:16" x14ac:dyDescent="0.35">
      <c r="A515">
        <v>73507</v>
      </c>
      <c r="B515" s="2">
        <v>18692.04</v>
      </c>
      <c r="C515" s="2">
        <v>29175.43</v>
      </c>
      <c r="D515" s="2">
        <v>311.56</v>
      </c>
      <c r="E515" s="2">
        <v>0</v>
      </c>
      <c r="F515" s="2">
        <v>0</v>
      </c>
      <c r="G515" s="2">
        <v>0</v>
      </c>
      <c r="H515" s="2">
        <v>0</v>
      </c>
      <c r="I515" s="2">
        <v>0</v>
      </c>
      <c r="J515" s="100">
        <f t="shared" ref="J515:J578" si="32">SUM(C515:I515)-E515</f>
        <v>29486.99</v>
      </c>
      <c r="K515" s="2">
        <v>69975.849999999991</v>
      </c>
      <c r="L515" s="3">
        <f t="shared" ref="L515:L578" si="33">J515-K515</f>
        <v>-40488.859999999986</v>
      </c>
      <c r="M515" s="101">
        <f t="shared" ref="M515:M578" si="34">IF(J515=0,0,L515/J515)</f>
        <v>-1.3731092932849362</v>
      </c>
      <c r="O515" s="2">
        <v>2832.67</v>
      </c>
      <c r="P515" s="3">
        <f t="shared" ref="P515:P578" si="35">O515-J515</f>
        <v>-26654.32</v>
      </c>
    </row>
    <row r="516" spans="1:16" x14ac:dyDescent="0.35">
      <c r="A516">
        <v>73601</v>
      </c>
      <c r="B516" s="2">
        <v>449094.01</v>
      </c>
      <c r="C516" s="2">
        <v>727633.32</v>
      </c>
      <c r="D516" s="2">
        <v>7484.88</v>
      </c>
      <c r="E516" s="2">
        <v>11798.77</v>
      </c>
      <c r="F516" s="2">
        <v>20202.13</v>
      </c>
      <c r="G516" s="2">
        <v>196.63</v>
      </c>
      <c r="H516" s="2">
        <v>0</v>
      </c>
      <c r="I516" s="2">
        <v>0</v>
      </c>
      <c r="J516" s="100">
        <f t="shared" si="32"/>
        <v>755516.96</v>
      </c>
      <c r="K516" s="2">
        <v>725213.08</v>
      </c>
      <c r="L516" s="3">
        <f t="shared" si="33"/>
        <v>30303.880000000005</v>
      </c>
      <c r="M516" s="101">
        <f t="shared" si="34"/>
        <v>4.0110125390169941E-2</v>
      </c>
      <c r="O516" s="2">
        <v>41315.11</v>
      </c>
      <c r="P516" s="3">
        <f t="shared" si="35"/>
        <v>-714201.85</v>
      </c>
    </row>
    <row r="517" spans="1:16" x14ac:dyDescent="0.35">
      <c r="A517">
        <v>73602</v>
      </c>
      <c r="B517" s="2">
        <v>397855.77</v>
      </c>
      <c r="C517" s="2">
        <v>635435.64</v>
      </c>
      <c r="D517" s="2">
        <v>6631.08</v>
      </c>
      <c r="E517" s="2">
        <v>55253.79</v>
      </c>
      <c r="F517" s="2">
        <v>94607.27</v>
      </c>
      <c r="G517" s="2">
        <v>920.99</v>
      </c>
      <c r="H517" s="2">
        <v>0</v>
      </c>
      <c r="I517" s="2">
        <v>0</v>
      </c>
      <c r="J517" s="100">
        <f t="shared" si="32"/>
        <v>737594.98</v>
      </c>
      <c r="K517" s="2">
        <v>718803.53999999992</v>
      </c>
      <c r="L517" s="3">
        <f t="shared" si="33"/>
        <v>18791.440000000061</v>
      </c>
      <c r="M517" s="101">
        <f t="shared" si="34"/>
        <v>2.5476637598591114E-2</v>
      </c>
      <c r="O517" s="2">
        <v>45779.55</v>
      </c>
      <c r="P517" s="3">
        <f t="shared" si="35"/>
        <v>-691815.42999999993</v>
      </c>
    </row>
    <row r="518" spans="1:16" x14ac:dyDescent="0.35">
      <c r="A518">
        <v>73603</v>
      </c>
      <c r="B518" s="2">
        <v>17547.599999999999</v>
      </c>
      <c r="C518" s="2">
        <v>28137.1</v>
      </c>
      <c r="D518" s="2">
        <v>292.5</v>
      </c>
      <c r="E518" s="2">
        <v>1564.11</v>
      </c>
      <c r="F518" s="2">
        <v>2678.18</v>
      </c>
      <c r="G518" s="2">
        <v>26.07</v>
      </c>
      <c r="H518" s="2">
        <v>0</v>
      </c>
      <c r="I518" s="2">
        <v>0</v>
      </c>
      <c r="J518" s="100">
        <f t="shared" si="32"/>
        <v>31133.85</v>
      </c>
      <c r="K518" s="2">
        <v>30598.85</v>
      </c>
      <c r="L518" s="3">
        <f t="shared" si="33"/>
        <v>535</v>
      </c>
      <c r="M518" s="101">
        <f t="shared" si="34"/>
        <v>1.718386900431524E-2</v>
      </c>
      <c r="O518" s="2">
        <v>1909.31</v>
      </c>
      <c r="P518" s="3">
        <f t="shared" si="35"/>
        <v>-29224.539999999997</v>
      </c>
    </row>
    <row r="519" spans="1:16" x14ac:dyDescent="0.35">
      <c r="A519">
        <v>73604</v>
      </c>
      <c r="B519" s="2">
        <v>219204.78</v>
      </c>
      <c r="C519" s="2">
        <v>375610.06</v>
      </c>
      <c r="D519" s="2">
        <v>3653.47</v>
      </c>
      <c r="E519" s="2">
        <v>1321.54</v>
      </c>
      <c r="F519" s="2">
        <v>1981.1</v>
      </c>
      <c r="G519" s="2">
        <v>22.03</v>
      </c>
      <c r="H519" s="2">
        <v>0</v>
      </c>
      <c r="I519" s="2">
        <v>0</v>
      </c>
      <c r="J519" s="100">
        <f t="shared" si="32"/>
        <v>381266.66</v>
      </c>
      <c r="K519" s="2">
        <v>350887.23</v>
      </c>
      <c r="L519" s="3">
        <f t="shared" si="33"/>
        <v>30379.429999999993</v>
      </c>
      <c r="M519" s="101">
        <f t="shared" si="34"/>
        <v>7.9680268922543596E-2</v>
      </c>
      <c r="O519" s="2">
        <v>0</v>
      </c>
      <c r="P519" s="3">
        <f t="shared" si="35"/>
        <v>-381266.66</v>
      </c>
    </row>
    <row r="520" spans="1:16" x14ac:dyDescent="0.35">
      <c r="A520">
        <v>73606</v>
      </c>
      <c r="B520" s="2">
        <v>35157.07</v>
      </c>
      <c r="C520" s="2">
        <v>60197.56</v>
      </c>
      <c r="D520" s="2">
        <v>585.96</v>
      </c>
      <c r="E520" s="2">
        <v>4095.59</v>
      </c>
      <c r="F520" s="2">
        <v>7012.8</v>
      </c>
      <c r="G520" s="2">
        <v>68.260000000000005</v>
      </c>
      <c r="H520" s="2">
        <v>0</v>
      </c>
      <c r="I520" s="2">
        <v>0</v>
      </c>
      <c r="J520" s="100">
        <f t="shared" si="32"/>
        <v>67864.58</v>
      </c>
      <c r="K520" s="2">
        <v>85073.39</v>
      </c>
      <c r="L520" s="3">
        <f t="shared" si="33"/>
        <v>-17208.809999999998</v>
      </c>
      <c r="M520" s="101">
        <f t="shared" si="34"/>
        <v>-0.25357572389013527</v>
      </c>
      <c r="O520" s="2">
        <v>0</v>
      </c>
      <c r="P520" s="3">
        <f t="shared" si="35"/>
        <v>-67864.58</v>
      </c>
    </row>
    <row r="521" spans="1:16" x14ac:dyDescent="0.35">
      <c r="A521">
        <v>73607</v>
      </c>
      <c r="B521" s="2">
        <v>35581.29</v>
      </c>
      <c r="C521" s="2">
        <v>57197.120000000003</v>
      </c>
      <c r="D521" s="2">
        <v>593.08000000000004</v>
      </c>
      <c r="E521" s="2">
        <v>1026</v>
      </c>
      <c r="F521" s="2">
        <v>1756.76</v>
      </c>
      <c r="G521" s="2">
        <v>17.12</v>
      </c>
      <c r="H521" s="2">
        <v>0</v>
      </c>
      <c r="I521" s="2">
        <v>0</v>
      </c>
      <c r="J521" s="100">
        <f t="shared" si="32"/>
        <v>59564.080000000009</v>
      </c>
      <c r="K521" s="2">
        <v>71429.909999999989</v>
      </c>
      <c r="L521" s="3">
        <f t="shared" si="33"/>
        <v>-11865.82999999998</v>
      </c>
      <c r="M521" s="101">
        <f t="shared" si="34"/>
        <v>-0.19921116887896159</v>
      </c>
      <c r="O521" s="2">
        <v>3725.51</v>
      </c>
      <c r="P521" s="3">
        <f t="shared" si="35"/>
        <v>-55838.570000000007</v>
      </c>
    </row>
    <row r="522" spans="1:16" x14ac:dyDescent="0.35">
      <c r="A522">
        <v>73608</v>
      </c>
      <c r="B522" s="2">
        <v>1475.64</v>
      </c>
      <c r="C522" s="2">
        <v>2418.75</v>
      </c>
      <c r="D522" s="2">
        <v>24.58</v>
      </c>
      <c r="E522" s="2">
        <v>865.08</v>
      </c>
      <c r="F522" s="2">
        <v>1481.21</v>
      </c>
      <c r="G522" s="2">
        <v>14.42</v>
      </c>
      <c r="H522" s="2">
        <v>0</v>
      </c>
      <c r="I522" s="2">
        <v>0</v>
      </c>
      <c r="J522" s="100">
        <f t="shared" si="32"/>
        <v>3938.96</v>
      </c>
      <c r="K522" s="2">
        <v>2614.9299999999998</v>
      </c>
      <c r="L522" s="3">
        <f t="shared" si="33"/>
        <v>1324.0300000000002</v>
      </c>
      <c r="M522" s="101">
        <f t="shared" si="34"/>
        <v>0.33613694985478404</v>
      </c>
      <c r="O522" s="2">
        <v>107.87</v>
      </c>
      <c r="P522" s="3">
        <f t="shared" si="35"/>
        <v>-3831.09</v>
      </c>
    </row>
    <row r="523" spans="1:16" x14ac:dyDescent="0.35">
      <c r="A523">
        <v>73609</v>
      </c>
      <c r="B523" s="2">
        <v>13893.14</v>
      </c>
      <c r="C523" s="2">
        <v>22895.9</v>
      </c>
      <c r="D523" s="2">
        <v>0</v>
      </c>
      <c r="E523" s="2">
        <v>0</v>
      </c>
      <c r="F523" s="2">
        <v>0</v>
      </c>
      <c r="G523" s="2">
        <v>0</v>
      </c>
      <c r="H523" s="2">
        <v>0</v>
      </c>
      <c r="I523" s="2">
        <v>0</v>
      </c>
      <c r="J523" s="100">
        <f t="shared" si="32"/>
        <v>22895.9</v>
      </c>
      <c r="K523" s="2">
        <v>24038.97</v>
      </c>
      <c r="L523" s="3">
        <f t="shared" si="33"/>
        <v>-1143.0699999999997</v>
      </c>
      <c r="M523" s="101">
        <f t="shared" si="34"/>
        <v>-4.9924659000082972E-2</v>
      </c>
      <c r="O523" s="2">
        <v>892.21</v>
      </c>
      <c r="P523" s="3">
        <f t="shared" si="35"/>
        <v>-22003.690000000002</v>
      </c>
    </row>
    <row r="524" spans="1:16" x14ac:dyDescent="0.35">
      <c r="A524">
        <v>73610</v>
      </c>
      <c r="B524" s="2">
        <v>21973.82</v>
      </c>
      <c r="C524" s="2">
        <v>37624.07</v>
      </c>
      <c r="D524" s="2">
        <v>0</v>
      </c>
      <c r="E524" s="2">
        <v>0</v>
      </c>
      <c r="F524" s="2">
        <v>0</v>
      </c>
      <c r="G524" s="2">
        <v>0</v>
      </c>
      <c r="H524" s="2">
        <v>0</v>
      </c>
      <c r="I524" s="2">
        <v>0</v>
      </c>
      <c r="J524" s="100">
        <f t="shared" si="32"/>
        <v>37624.07</v>
      </c>
      <c r="K524" s="2">
        <v>34806.31</v>
      </c>
      <c r="L524" s="3">
        <f t="shared" si="33"/>
        <v>2817.760000000002</v>
      </c>
      <c r="M524" s="101">
        <f t="shared" si="34"/>
        <v>7.4892482392255863E-2</v>
      </c>
      <c r="O524" s="2">
        <v>0</v>
      </c>
      <c r="P524" s="3">
        <f t="shared" si="35"/>
        <v>-37624.07</v>
      </c>
    </row>
    <row r="525" spans="1:16" x14ac:dyDescent="0.35">
      <c r="A525">
        <v>73611</v>
      </c>
      <c r="B525" s="2">
        <v>91124.06</v>
      </c>
      <c r="C525" s="2">
        <v>156024.39000000001</v>
      </c>
      <c r="D525" s="2">
        <v>1518.74</v>
      </c>
      <c r="E525" s="2">
        <v>0</v>
      </c>
      <c r="F525" s="2">
        <v>0</v>
      </c>
      <c r="G525" s="2">
        <v>0</v>
      </c>
      <c r="H525" s="2">
        <v>0</v>
      </c>
      <c r="I525" s="2">
        <v>0</v>
      </c>
      <c r="J525" s="100">
        <f t="shared" si="32"/>
        <v>157543.13</v>
      </c>
      <c r="K525" s="2">
        <v>148913.45000000001</v>
      </c>
      <c r="L525" s="3">
        <f t="shared" si="33"/>
        <v>8629.679999999993</v>
      </c>
      <c r="M525" s="101">
        <f t="shared" si="34"/>
        <v>5.477661894872847E-2</v>
      </c>
      <c r="O525" s="2">
        <v>0</v>
      </c>
      <c r="P525" s="3">
        <f t="shared" si="35"/>
        <v>-157543.13</v>
      </c>
    </row>
    <row r="526" spans="1:16" x14ac:dyDescent="0.35">
      <c r="A526">
        <v>73612</v>
      </c>
      <c r="B526" s="2">
        <v>370.8</v>
      </c>
      <c r="C526" s="2">
        <v>586.13</v>
      </c>
      <c r="D526" s="2">
        <v>6.2</v>
      </c>
      <c r="E526" s="2">
        <v>59.4</v>
      </c>
      <c r="F526" s="2">
        <v>101.68</v>
      </c>
      <c r="G526" s="2">
        <v>1.04</v>
      </c>
      <c r="H526" s="2">
        <v>0</v>
      </c>
      <c r="I526" s="2">
        <v>0</v>
      </c>
      <c r="J526" s="100">
        <f t="shared" si="32"/>
        <v>695.05000000000007</v>
      </c>
      <c r="K526" s="2">
        <v>695.05000000000007</v>
      </c>
      <c r="L526" s="3">
        <f t="shared" si="33"/>
        <v>0</v>
      </c>
      <c r="M526" s="101">
        <f t="shared" si="34"/>
        <v>0</v>
      </c>
      <c r="O526" s="2">
        <v>48.75</v>
      </c>
      <c r="P526" s="3">
        <f t="shared" si="35"/>
        <v>-646.30000000000007</v>
      </c>
    </row>
    <row r="527" spans="1:16" x14ac:dyDescent="0.35">
      <c r="A527">
        <v>73613</v>
      </c>
      <c r="B527" s="2">
        <v>310766.40999999997</v>
      </c>
      <c r="C527" s="2">
        <v>504027.03</v>
      </c>
      <c r="D527" s="2">
        <v>5174.8900000000003</v>
      </c>
      <c r="E527" s="2">
        <v>9562.9699999999993</v>
      </c>
      <c r="F527" s="2">
        <v>16373.77</v>
      </c>
      <c r="G527" s="2">
        <v>159.38999999999999</v>
      </c>
      <c r="H527" s="2">
        <v>0</v>
      </c>
      <c r="I527" s="2">
        <v>0</v>
      </c>
      <c r="J527" s="100">
        <f t="shared" si="32"/>
        <v>525735.08000000007</v>
      </c>
      <c r="K527" s="2">
        <v>553992.80000000005</v>
      </c>
      <c r="L527" s="3">
        <f t="shared" si="33"/>
        <v>-28257.719999999972</v>
      </c>
      <c r="M527" s="101">
        <f t="shared" si="34"/>
        <v>-5.374897182056021E-2</v>
      </c>
      <c r="O527" s="2">
        <v>28875.96</v>
      </c>
      <c r="P527" s="3">
        <f t="shared" si="35"/>
        <v>-496859.12000000005</v>
      </c>
    </row>
    <row r="528" spans="1:16" x14ac:dyDescent="0.35">
      <c r="A528">
        <v>73614</v>
      </c>
      <c r="B528" s="2">
        <v>69151.460000000006</v>
      </c>
      <c r="C528" s="2">
        <v>110514.89</v>
      </c>
      <c r="D528" s="2">
        <v>1152.49</v>
      </c>
      <c r="E528" s="2">
        <v>16769.57</v>
      </c>
      <c r="F528" s="2">
        <v>28712.959999999999</v>
      </c>
      <c r="G528" s="2">
        <v>279.45999999999998</v>
      </c>
      <c r="H528" s="2">
        <v>0</v>
      </c>
      <c r="I528" s="2">
        <v>0</v>
      </c>
      <c r="J528" s="100">
        <f t="shared" si="32"/>
        <v>140659.79999999999</v>
      </c>
      <c r="K528" s="2">
        <v>134043.97</v>
      </c>
      <c r="L528" s="3">
        <f t="shared" si="33"/>
        <v>6615.8299999999872</v>
      </c>
      <c r="M528" s="101">
        <f t="shared" si="34"/>
        <v>4.7034262809985426E-2</v>
      </c>
      <c r="O528" s="2">
        <v>7886.94</v>
      </c>
      <c r="P528" s="3">
        <f t="shared" si="35"/>
        <v>-132772.85999999999</v>
      </c>
    </row>
    <row r="529" spans="1:16" x14ac:dyDescent="0.35">
      <c r="A529">
        <v>73702</v>
      </c>
      <c r="B529" s="2">
        <v>1144237.8400000001</v>
      </c>
      <c r="C529" s="2">
        <v>1836331.09</v>
      </c>
      <c r="D529" s="2">
        <v>19070.43</v>
      </c>
      <c r="E529" s="2">
        <v>31372.880000000001</v>
      </c>
      <c r="F529" s="2">
        <v>53717.54</v>
      </c>
      <c r="G529" s="2">
        <v>522.91</v>
      </c>
      <c r="H529" s="2">
        <v>0</v>
      </c>
      <c r="I529" s="2">
        <v>0</v>
      </c>
      <c r="J529" s="100">
        <f t="shared" si="32"/>
        <v>1909641.97</v>
      </c>
      <c r="K529" s="2">
        <v>1876434.6500000001</v>
      </c>
      <c r="L529" s="3">
        <f t="shared" si="33"/>
        <v>33207.319999999832</v>
      </c>
      <c r="M529" s="101">
        <f t="shared" si="34"/>
        <v>1.7389291040770239E-2</v>
      </c>
      <c r="O529" s="2">
        <v>123647</v>
      </c>
      <c r="P529" s="3">
        <f t="shared" si="35"/>
        <v>-1785994.97</v>
      </c>
    </row>
    <row r="530" spans="1:16" x14ac:dyDescent="0.35">
      <c r="A530">
        <v>73703</v>
      </c>
      <c r="B530" s="2">
        <v>576636.15</v>
      </c>
      <c r="C530" s="2">
        <v>927282.22</v>
      </c>
      <c r="D530" s="2">
        <v>9610.5300000000007</v>
      </c>
      <c r="E530" s="2">
        <v>15895.25</v>
      </c>
      <c r="F530" s="2">
        <v>27216.5</v>
      </c>
      <c r="G530" s="2">
        <v>264.91000000000003</v>
      </c>
      <c r="H530" s="2">
        <v>0</v>
      </c>
      <c r="I530" s="2">
        <v>0</v>
      </c>
      <c r="J530" s="100">
        <f t="shared" si="32"/>
        <v>964374.16</v>
      </c>
      <c r="K530" s="2">
        <v>1014462.9500000001</v>
      </c>
      <c r="L530" s="3">
        <f t="shared" si="33"/>
        <v>-50088.790000000037</v>
      </c>
      <c r="M530" s="101">
        <f t="shared" si="34"/>
        <v>-5.1939166433078249E-2</v>
      </c>
      <c r="O530" s="2">
        <v>60045.37</v>
      </c>
      <c r="P530" s="3">
        <f t="shared" si="35"/>
        <v>-904328.79</v>
      </c>
    </row>
    <row r="531" spans="1:16" x14ac:dyDescent="0.35">
      <c r="A531">
        <v>73707</v>
      </c>
      <c r="B531" s="2">
        <v>159668.29</v>
      </c>
      <c r="C531" s="2">
        <v>256477.37</v>
      </c>
      <c r="D531" s="2">
        <v>2661.18</v>
      </c>
      <c r="E531" s="2">
        <v>1847.56</v>
      </c>
      <c r="F531" s="2">
        <v>3163.46</v>
      </c>
      <c r="G531" s="2">
        <v>30.79</v>
      </c>
      <c r="H531" s="2">
        <v>0</v>
      </c>
      <c r="I531" s="2">
        <v>0</v>
      </c>
      <c r="J531" s="100">
        <f t="shared" si="32"/>
        <v>262332.79999999999</v>
      </c>
      <c r="K531" s="2">
        <v>266941.99000000005</v>
      </c>
      <c r="L531" s="3">
        <f t="shared" si="33"/>
        <v>-4609.1900000000605</v>
      </c>
      <c r="M531" s="101">
        <f t="shared" si="34"/>
        <v>-1.7570010307518012E-2</v>
      </c>
      <c r="O531" s="2">
        <v>16910.28</v>
      </c>
      <c r="P531" s="3">
        <f t="shared" si="35"/>
        <v>-245422.52</v>
      </c>
    </row>
    <row r="532" spans="1:16" x14ac:dyDescent="0.35">
      <c r="A532">
        <v>73708</v>
      </c>
      <c r="B532" s="2">
        <v>96733.83</v>
      </c>
      <c r="C532" s="2">
        <v>154735.43</v>
      </c>
      <c r="D532" s="2">
        <v>1612.28</v>
      </c>
      <c r="E532" s="2">
        <v>1178.25</v>
      </c>
      <c r="F532" s="2">
        <v>2017.35</v>
      </c>
      <c r="G532" s="2">
        <v>19.63</v>
      </c>
      <c r="H532" s="2">
        <v>0</v>
      </c>
      <c r="I532" s="2">
        <v>0</v>
      </c>
      <c r="J532" s="100">
        <f t="shared" si="32"/>
        <v>158384.69</v>
      </c>
      <c r="K532" s="2">
        <v>157086.82999999996</v>
      </c>
      <c r="L532" s="3">
        <f t="shared" si="33"/>
        <v>1297.8600000000442</v>
      </c>
      <c r="M532" s="101">
        <f t="shared" si="34"/>
        <v>8.1943526233504271E-3</v>
      </c>
      <c r="O532" s="2">
        <v>10894.18</v>
      </c>
      <c r="P532" s="3">
        <f t="shared" si="35"/>
        <v>-147490.51</v>
      </c>
    </row>
    <row r="533" spans="1:16" x14ac:dyDescent="0.35">
      <c r="A533">
        <v>73709</v>
      </c>
      <c r="B533" s="2">
        <v>94231.03</v>
      </c>
      <c r="C533" s="2">
        <v>161344.54999999999</v>
      </c>
      <c r="D533" s="2">
        <v>1570.55</v>
      </c>
      <c r="E533" s="2">
        <v>0</v>
      </c>
      <c r="F533" s="2">
        <v>0</v>
      </c>
      <c r="G533" s="2">
        <v>0</v>
      </c>
      <c r="H533" s="2">
        <v>0</v>
      </c>
      <c r="I533" s="2">
        <v>0</v>
      </c>
      <c r="J533" s="100">
        <f t="shared" si="32"/>
        <v>162915.09999999998</v>
      </c>
      <c r="K533" s="2">
        <v>145750.39999999999</v>
      </c>
      <c r="L533" s="3">
        <f t="shared" si="33"/>
        <v>17164.699999999983</v>
      </c>
      <c r="M533" s="101">
        <f t="shared" si="34"/>
        <v>0.10535978555701703</v>
      </c>
      <c r="O533" s="2">
        <v>0</v>
      </c>
      <c r="P533" s="3">
        <f t="shared" si="35"/>
        <v>-162915.09999999998</v>
      </c>
    </row>
    <row r="534" spans="1:16" x14ac:dyDescent="0.35">
      <c r="A534">
        <v>73710</v>
      </c>
      <c r="B534" s="2">
        <v>9066.4599999999991</v>
      </c>
      <c r="C534" s="2">
        <v>14586.19</v>
      </c>
      <c r="D534" s="2">
        <v>0</v>
      </c>
      <c r="E534" s="2">
        <v>0</v>
      </c>
      <c r="F534" s="2">
        <v>0</v>
      </c>
      <c r="G534" s="2">
        <v>0</v>
      </c>
      <c r="H534" s="2">
        <v>0</v>
      </c>
      <c r="I534" s="2">
        <v>0</v>
      </c>
      <c r="J534" s="100">
        <f t="shared" si="32"/>
        <v>14586.19</v>
      </c>
      <c r="K534" s="2">
        <v>14591.87</v>
      </c>
      <c r="L534" s="3">
        <f t="shared" si="33"/>
        <v>-5.680000000000291</v>
      </c>
      <c r="M534" s="101">
        <f t="shared" si="34"/>
        <v>-3.8940943454049968E-4</v>
      </c>
      <c r="O534" s="2">
        <v>936.97</v>
      </c>
      <c r="P534" s="3">
        <f t="shared" si="35"/>
        <v>-13649.220000000001</v>
      </c>
    </row>
    <row r="535" spans="1:16" x14ac:dyDescent="0.35">
      <c r="A535">
        <v>73711</v>
      </c>
      <c r="B535" s="2">
        <v>131637.71</v>
      </c>
      <c r="C535" s="2">
        <v>225392.02</v>
      </c>
      <c r="D535" s="2">
        <v>2194.02</v>
      </c>
      <c r="E535" s="2">
        <v>6786.21</v>
      </c>
      <c r="F535" s="2">
        <v>11619.34</v>
      </c>
      <c r="G535" s="2">
        <v>113.1</v>
      </c>
      <c r="H535" s="2">
        <v>0</v>
      </c>
      <c r="I535" s="2">
        <v>0</v>
      </c>
      <c r="J535" s="100">
        <f t="shared" si="32"/>
        <v>239318.47999999998</v>
      </c>
      <c r="K535" s="2">
        <v>231576.69999999998</v>
      </c>
      <c r="L535" s="3">
        <f t="shared" si="33"/>
        <v>7741.7799999999988</v>
      </c>
      <c r="M535" s="101">
        <f t="shared" si="34"/>
        <v>3.2349277832618692E-2</v>
      </c>
      <c r="O535" s="2">
        <v>0</v>
      </c>
      <c r="P535" s="3">
        <f t="shared" si="35"/>
        <v>-239318.47999999998</v>
      </c>
    </row>
    <row r="536" spans="1:16" x14ac:dyDescent="0.35">
      <c r="A536">
        <v>73712</v>
      </c>
      <c r="B536" s="2">
        <v>393822.27</v>
      </c>
      <c r="C536" s="2">
        <v>636837.5</v>
      </c>
      <c r="D536" s="2">
        <v>6563.7</v>
      </c>
      <c r="E536" s="2">
        <v>20882.12</v>
      </c>
      <c r="F536" s="2">
        <v>35754.79</v>
      </c>
      <c r="G536" s="2">
        <v>348.03</v>
      </c>
      <c r="H536" s="2">
        <v>0</v>
      </c>
      <c r="I536" s="2">
        <v>0</v>
      </c>
      <c r="J536" s="100">
        <f t="shared" si="32"/>
        <v>679504.02</v>
      </c>
      <c r="K536" s="2">
        <v>723817.41000000015</v>
      </c>
      <c r="L536" s="3">
        <f t="shared" si="33"/>
        <v>-44313.39000000013</v>
      </c>
      <c r="M536" s="101">
        <f t="shared" si="34"/>
        <v>-6.5214316171374714E-2</v>
      </c>
      <c r="O536" s="2">
        <v>37472.300000000003</v>
      </c>
      <c r="P536" s="3">
        <f t="shared" si="35"/>
        <v>-642031.72</v>
      </c>
    </row>
    <row r="537" spans="1:16" x14ac:dyDescent="0.35">
      <c r="A537">
        <v>73801</v>
      </c>
      <c r="B537" s="2">
        <v>385545.79</v>
      </c>
      <c r="C537" s="2">
        <v>614920.52</v>
      </c>
      <c r="D537" s="2">
        <v>6425.73</v>
      </c>
      <c r="E537" s="2">
        <v>52286.91</v>
      </c>
      <c r="F537" s="2">
        <v>89527</v>
      </c>
      <c r="G537" s="2">
        <v>871.45</v>
      </c>
      <c r="H537" s="2">
        <v>0</v>
      </c>
      <c r="I537" s="2">
        <v>0</v>
      </c>
      <c r="J537" s="100">
        <f t="shared" si="32"/>
        <v>711744.7</v>
      </c>
      <c r="K537" s="2">
        <v>712535.22</v>
      </c>
      <c r="L537" s="3">
        <f t="shared" si="33"/>
        <v>-790.52000000001863</v>
      </c>
      <c r="M537" s="101">
        <f t="shared" si="34"/>
        <v>-1.1106791522297512E-3</v>
      </c>
      <c r="O537" s="2">
        <v>45219.06</v>
      </c>
      <c r="P537" s="3">
        <f t="shared" si="35"/>
        <v>-666525.6399999999</v>
      </c>
    </row>
    <row r="538" spans="1:16" x14ac:dyDescent="0.35">
      <c r="A538">
        <v>73802</v>
      </c>
      <c r="B538" s="2">
        <v>1038668.63</v>
      </c>
      <c r="C538" s="2">
        <v>1778431.64</v>
      </c>
      <c r="D538" s="2">
        <v>17311.14</v>
      </c>
      <c r="E538" s="2">
        <v>70810.320000000007</v>
      </c>
      <c r="F538" s="2">
        <v>121242.95</v>
      </c>
      <c r="G538" s="2">
        <v>1180.1600000000001</v>
      </c>
      <c r="H538" s="2">
        <v>0</v>
      </c>
      <c r="I538" s="2">
        <v>0</v>
      </c>
      <c r="J538" s="100">
        <f t="shared" si="32"/>
        <v>1918165.8899999997</v>
      </c>
      <c r="K538" s="2">
        <v>1819278.2999999998</v>
      </c>
      <c r="L538" s="3">
        <f t="shared" si="33"/>
        <v>98887.589999999851</v>
      </c>
      <c r="M538" s="101">
        <f t="shared" si="34"/>
        <v>5.1553200124938033E-2</v>
      </c>
      <c r="O538" s="2">
        <v>0</v>
      </c>
      <c r="P538" s="3">
        <f t="shared" si="35"/>
        <v>-1918165.8899999997</v>
      </c>
    </row>
    <row r="539" spans="1:16" x14ac:dyDescent="0.35">
      <c r="A539">
        <v>73803</v>
      </c>
      <c r="B539" s="2">
        <v>1320807.0900000001</v>
      </c>
      <c r="C539" s="2">
        <v>2096079.3</v>
      </c>
      <c r="D539" s="2">
        <v>22015.06</v>
      </c>
      <c r="E539" s="2">
        <v>115863.96</v>
      </c>
      <c r="F539" s="2">
        <v>198384.47</v>
      </c>
      <c r="G539" s="2">
        <v>1931.07</v>
      </c>
      <c r="H539" s="2">
        <v>0</v>
      </c>
      <c r="I539" s="2">
        <v>0</v>
      </c>
      <c r="J539" s="100">
        <f t="shared" si="32"/>
        <v>2318409.9</v>
      </c>
      <c r="K539" s="2">
        <v>2375885.2799999998</v>
      </c>
      <c r="L539" s="3">
        <f t="shared" si="33"/>
        <v>-57475.379999999888</v>
      </c>
      <c r="M539" s="101">
        <f t="shared" si="34"/>
        <v>-2.4790862047302287E-2</v>
      </c>
      <c r="O539" s="2">
        <v>165137.17000000001</v>
      </c>
      <c r="P539" s="3">
        <f t="shared" si="35"/>
        <v>-2153272.73</v>
      </c>
    </row>
    <row r="540" spans="1:16" x14ac:dyDescent="0.35">
      <c r="A540">
        <v>73805</v>
      </c>
      <c r="B540" s="2">
        <v>9811.44</v>
      </c>
      <c r="C540" s="2">
        <v>16044.84</v>
      </c>
      <c r="D540" s="2">
        <v>163.54</v>
      </c>
      <c r="E540" s="2">
        <v>0</v>
      </c>
      <c r="F540" s="2">
        <v>0</v>
      </c>
      <c r="G540" s="2">
        <v>0</v>
      </c>
      <c r="H540" s="2">
        <v>0</v>
      </c>
      <c r="I540" s="2">
        <v>0</v>
      </c>
      <c r="J540" s="100">
        <f t="shared" si="32"/>
        <v>16208.380000000001</v>
      </c>
      <c r="K540" s="2">
        <v>13892.150000000001</v>
      </c>
      <c r="L540" s="3">
        <f t="shared" si="33"/>
        <v>2316.2299999999996</v>
      </c>
      <c r="M540" s="101">
        <f t="shared" si="34"/>
        <v>0.1429032389418313</v>
      </c>
      <c r="O540" s="2">
        <v>754.58</v>
      </c>
      <c r="P540" s="3">
        <f t="shared" si="35"/>
        <v>-15453.800000000001</v>
      </c>
    </row>
    <row r="541" spans="1:16" x14ac:dyDescent="0.35">
      <c r="A541">
        <v>73806</v>
      </c>
      <c r="B541" s="2">
        <v>3603.35</v>
      </c>
      <c r="C541" s="2">
        <v>5916.63</v>
      </c>
      <c r="D541" s="2">
        <v>60.05</v>
      </c>
      <c r="E541" s="2">
        <v>0</v>
      </c>
      <c r="F541" s="2">
        <v>0</v>
      </c>
      <c r="G541" s="2">
        <v>0</v>
      </c>
      <c r="H541" s="2">
        <v>0</v>
      </c>
      <c r="I541" s="2">
        <v>0</v>
      </c>
      <c r="J541" s="100">
        <f t="shared" si="32"/>
        <v>5976.68</v>
      </c>
      <c r="K541" s="2">
        <v>5732.29</v>
      </c>
      <c r="L541" s="3">
        <f t="shared" si="33"/>
        <v>244.39000000000033</v>
      </c>
      <c r="M541" s="101">
        <f t="shared" si="34"/>
        <v>4.0890594778371994E-2</v>
      </c>
      <c r="O541" s="2">
        <v>253.08</v>
      </c>
      <c r="P541" s="3">
        <f t="shared" si="35"/>
        <v>-5723.6</v>
      </c>
    </row>
    <row r="542" spans="1:16" x14ac:dyDescent="0.35">
      <c r="A542">
        <v>73807</v>
      </c>
      <c r="B542" s="2">
        <v>6073.51</v>
      </c>
      <c r="C542" s="2">
        <v>9435.7000000000007</v>
      </c>
      <c r="D542" s="2">
        <v>101.22</v>
      </c>
      <c r="E542" s="2">
        <v>0</v>
      </c>
      <c r="F542" s="2">
        <v>0</v>
      </c>
      <c r="G542" s="2">
        <v>0</v>
      </c>
      <c r="H542" s="2">
        <v>0</v>
      </c>
      <c r="I542" s="2">
        <v>0</v>
      </c>
      <c r="J542" s="100">
        <f t="shared" si="32"/>
        <v>9536.92</v>
      </c>
      <c r="K542" s="2">
        <v>11162.43</v>
      </c>
      <c r="L542" s="3">
        <f t="shared" si="33"/>
        <v>-1625.5100000000002</v>
      </c>
      <c r="M542" s="101">
        <f t="shared" si="34"/>
        <v>-0.17044391690398999</v>
      </c>
      <c r="O542" s="2">
        <v>963.39</v>
      </c>
      <c r="P542" s="3">
        <f t="shared" si="35"/>
        <v>-8573.5300000000007</v>
      </c>
    </row>
    <row r="543" spans="1:16" x14ac:dyDescent="0.35">
      <c r="A543">
        <v>73808</v>
      </c>
      <c r="B543" s="2">
        <v>255.15</v>
      </c>
      <c r="C543" s="2">
        <v>413.05</v>
      </c>
      <c r="D543" s="2">
        <v>0</v>
      </c>
      <c r="E543" s="2">
        <v>60.75</v>
      </c>
      <c r="F543" s="2">
        <v>104.01</v>
      </c>
      <c r="G543" s="2">
        <v>0</v>
      </c>
      <c r="H543" s="2">
        <v>0</v>
      </c>
      <c r="I543" s="2">
        <v>0</v>
      </c>
      <c r="J543" s="100">
        <f t="shared" si="32"/>
        <v>517.06000000000006</v>
      </c>
      <c r="K543" s="2">
        <v>646.51</v>
      </c>
      <c r="L543" s="3">
        <f t="shared" si="33"/>
        <v>-129.44999999999993</v>
      </c>
      <c r="M543" s="101">
        <f t="shared" si="34"/>
        <v>-0.25035779213244097</v>
      </c>
      <c r="O543" s="2">
        <v>23.87</v>
      </c>
      <c r="P543" s="3">
        <f t="shared" si="35"/>
        <v>-493.19000000000005</v>
      </c>
    </row>
    <row r="544" spans="1:16" x14ac:dyDescent="0.35">
      <c r="A544">
        <v>73809</v>
      </c>
      <c r="B544" s="2">
        <v>1776.26</v>
      </c>
      <c r="C544" s="2">
        <v>2766.05</v>
      </c>
      <c r="D544" s="2">
        <v>29.62</v>
      </c>
      <c r="E544" s="2">
        <v>0</v>
      </c>
      <c r="F544" s="2">
        <v>0</v>
      </c>
      <c r="G544" s="2">
        <v>0</v>
      </c>
      <c r="H544" s="2">
        <v>0</v>
      </c>
      <c r="I544" s="2">
        <v>0</v>
      </c>
      <c r="J544" s="100">
        <f t="shared" si="32"/>
        <v>2795.67</v>
      </c>
      <c r="K544" s="2">
        <v>1875.44</v>
      </c>
      <c r="L544" s="3">
        <f t="shared" si="33"/>
        <v>920.23</v>
      </c>
      <c r="M544" s="101">
        <f t="shared" si="34"/>
        <v>0.32916259787457031</v>
      </c>
      <c r="O544" s="2">
        <v>275.41000000000003</v>
      </c>
      <c r="P544" s="3">
        <f t="shared" si="35"/>
        <v>-2520.2600000000002</v>
      </c>
    </row>
    <row r="545" spans="1:16" x14ac:dyDescent="0.35">
      <c r="A545">
        <v>73810</v>
      </c>
      <c r="B545" s="2">
        <v>8535.39</v>
      </c>
      <c r="C545" s="2">
        <v>14616.07</v>
      </c>
      <c r="D545" s="2">
        <v>0</v>
      </c>
      <c r="E545" s="2">
        <v>0</v>
      </c>
      <c r="F545" s="2">
        <v>0</v>
      </c>
      <c r="G545" s="2">
        <v>0</v>
      </c>
      <c r="H545" s="2">
        <v>0</v>
      </c>
      <c r="I545" s="2">
        <v>0</v>
      </c>
      <c r="J545" s="100">
        <f t="shared" si="32"/>
        <v>14616.07</v>
      </c>
      <c r="K545" s="2">
        <v>16751.990000000002</v>
      </c>
      <c r="L545" s="3">
        <f t="shared" si="33"/>
        <v>-2135.9200000000019</v>
      </c>
      <c r="M545" s="101">
        <f t="shared" si="34"/>
        <v>-0.14613504177251491</v>
      </c>
      <c r="O545" s="2">
        <v>0</v>
      </c>
      <c r="P545" s="3">
        <f t="shared" si="35"/>
        <v>-14616.07</v>
      </c>
    </row>
    <row r="546" spans="1:16" x14ac:dyDescent="0.35">
      <c r="A546">
        <v>73811</v>
      </c>
      <c r="B546" s="2">
        <v>9368.91</v>
      </c>
      <c r="C546" s="2">
        <v>14796.59</v>
      </c>
      <c r="D546" s="2">
        <v>156.15</v>
      </c>
      <c r="E546" s="2">
        <v>611.79999999999995</v>
      </c>
      <c r="F546" s="2">
        <v>1047.5</v>
      </c>
      <c r="G546" s="2">
        <v>10.199999999999999</v>
      </c>
      <c r="H546" s="2">
        <v>0</v>
      </c>
      <c r="I546" s="2">
        <v>0</v>
      </c>
      <c r="J546" s="100">
        <f t="shared" si="32"/>
        <v>16010.440000000002</v>
      </c>
      <c r="K546" s="2">
        <v>16330.560000000001</v>
      </c>
      <c r="L546" s="3">
        <f t="shared" si="33"/>
        <v>-320.11999999999898</v>
      </c>
      <c r="M546" s="101">
        <f t="shared" si="34"/>
        <v>-1.9994453619013527E-2</v>
      </c>
      <c r="O546" s="2">
        <v>1245.01</v>
      </c>
      <c r="P546" s="3">
        <f t="shared" si="35"/>
        <v>-14765.430000000002</v>
      </c>
    </row>
    <row r="547" spans="1:16" x14ac:dyDescent="0.35">
      <c r="A547">
        <v>73812</v>
      </c>
      <c r="B547" s="2">
        <v>47738.52</v>
      </c>
      <c r="C547" s="2">
        <v>77674.06</v>
      </c>
      <c r="D547" s="2">
        <v>795.6</v>
      </c>
      <c r="E547" s="2">
        <v>1800.74</v>
      </c>
      <c r="F547" s="2">
        <v>3083.23</v>
      </c>
      <c r="G547" s="2">
        <v>30.01</v>
      </c>
      <c r="H547" s="2">
        <v>0</v>
      </c>
      <c r="I547" s="2">
        <v>0</v>
      </c>
      <c r="J547" s="100">
        <f t="shared" si="32"/>
        <v>81582.899999999994</v>
      </c>
      <c r="K547" s="2">
        <v>83514.19</v>
      </c>
      <c r="L547" s="3">
        <f t="shared" si="33"/>
        <v>-1931.2900000000081</v>
      </c>
      <c r="M547" s="101">
        <f t="shared" si="34"/>
        <v>-2.3672730437383424E-2</v>
      </c>
      <c r="O547" s="2">
        <v>4064.32</v>
      </c>
      <c r="P547" s="3">
        <f t="shared" si="35"/>
        <v>-77518.579999999987</v>
      </c>
    </row>
    <row r="548" spans="1:16" x14ac:dyDescent="0.35">
      <c r="A548">
        <v>73815</v>
      </c>
      <c r="B548" s="2">
        <v>662830.31999999995</v>
      </c>
      <c r="C548" s="2">
        <v>1069937.93</v>
      </c>
      <c r="D548" s="2">
        <v>0</v>
      </c>
      <c r="E548" s="2">
        <v>9386.93</v>
      </c>
      <c r="F548" s="2">
        <v>16072.33</v>
      </c>
      <c r="G548" s="2">
        <v>0</v>
      </c>
      <c r="H548" s="2">
        <v>0</v>
      </c>
      <c r="I548" s="2">
        <v>0</v>
      </c>
      <c r="J548" s="100">
        <f t="shared" si="32"/>
        <v>1086010.26</v>
      </c>
      <c r="K548" s="2">
        <v>1161829.75</v>
      </c>
      <c r="L548" s="3">
        <f t="shared" si="33"/>
        <v>-75819.489999999991</v>
      </c>
      <c r="M548" s="101">
        <f t="shared" si="34"/>
        <v>-6.9814708748700022E-2</v>
      </c>
      <c r="O548" s="2">
        <v>64968.77</v>
      </c>
      <c r="P548" s="3">
        <f t="shared" si="35"/>
        <v>-1021041.49</v>
      </c>
    </row>
    <row r="549" spans="1:16" x14ac:dyDescent="0.35">
      <c r="A549">
        <v>73816</v>
      </c>
      <c r="B549" s="2">
        <v>0</v>
      </c>
      <c r="C549" s="109">
        <v>-12.24</v>
      </c>
      <c r="D549" s="2">
        <v>0</v>
      </c>
      <c r="E549" s="2">
        <v>108</v>
      </c>
      <c r="F549" s="2">
        <v>184.92</v>
      </c>
      <c r="G549" s="2">
        <v>1.8</v>
      </c>
      <c r="H549" s="2">
        <v>0</v>
      </c>
      <c r="I549" s="2">
        <v>0</v>
      </c>
      <c r="J549" s="100">
        <f t="shared" si="32"/>
        <v>174.48000000000002</v>
      </c>
      <c r="K549" s="2">
        <v>294.95999999999998</v>
      </c>
      <c r="L549" s="3">
        <f t="shared" si="33"/>
        <v>-120.47999999999996</v>
      </c>
      <c r="M549" s="101">
        <f t="shared" si="34"/>
        <v>-0.69050894085281955</v>
      </c>
      <c r="O549" s="2">
        <v>12.24</v>
      </c>
      <c r="P549" s="3">
        <f t="shared" si="35"/>
        <v>-162.24</v>
      </c>
    </row>
    <row r="550" spans="1:16" x14ac:dyDescent="0.35">
      <c r="A550">
        <v>73817</v>
      </c>
      <c r="B550" s="2">
        <v>9401.75</v>
      </c>
      <c r="C550" s="2">
        <v>16097.48</v>
      </c>
      <c r="D550" s="2">
        <v>0</v>
      </c>
      <c r="E550" s="2">
        <v>434.17</v>
      </c>
      <c r="F550" s="2">
        <v>743.38</v>
      </c>
      <c r="G550" s="2">
        <v>0</v>
      </c>
      <c r="H550" s="2">
        <v>0</v>
      </c>
      <c r="I550" s="2">
        <v>0</v>
      </c>
      <c r="J550" s="100">
        <f t="shared" si="32"/>
        <v>16840.86</v>
      </c>
      <c r="K550" s="2">
        <v>19003.95</v>
      </c>
      <c r="L550" s="3">
        <f t="shared" si="33"/>
        <v>-2163.09</v>
      </c>
      <c r="M550" s="101">
        <f t="shared" si="34"/>
        <v>-0.12844296550176179</v>
      </c>
      <c r="O550" s="2">
        <v>0</v>
      </c>
      <c r="P550" s="3">
        <f t="shared" si="35"/>
        <v>-16840.86</v>
      </c>
    </row>
    <row r="551" spans="1:16" x14ac:dyDescent="0.35">
      <c r="A551">
        <v>73819</v>
      </c>
      <c r="B551" s="2">
        <v>2665.29</v>
      </c>
      <c r="C551" s="2">
        <v>4563.55</v>
      </c>
      <c r="D551" s="2">
        <v>44.42</v>
      </c>
      <c r="E551" s="2">
        <v>459.51</v>
      </c>
      <c r="F551" s="2">
        <v>786.78</v>
      </c>
      <c r="G551" s="2">
        <v>7.66</v>
      </c>
      <c r="H551" s="2">
        <v>0</v>
      </c>
      <c r="I551" s="2">
        <v>0</v>
      </c>
      <c r="J551" s="100">
        <f t="shared" si="32"/>
        <v>5402.41</v>
      </c>
      <c r="K551" s="2">
        <v>4986.21</v>
      </c>
      <c r="L551" s="3">
        <f t="shared" si="33"/>
        <v>416.19999999999982</v>
      </c>
      <c r="M551" s="101">
        <f t="shared" si="34"/>
        <v>7.7039691545069663E-2</v>
      </c>
      <c r="O551" s="2">
        <v>0</v>
      </c>
      <c r="P551" s="3">
        <f t="shared" si="35"/>
        <v>-5402.41</v>
      </c>
    </row>
    <row r="552" spans="1:16" x14ac:dyDescent="0.35">
      <c r="A552">
        <v>73820</v>
      </c>
      <c r="B552" s="2">
        <v>7035.12</v>
      </c>
      <c r="C552" s="2">
        <v>11483.47</v>
      </c>
      <c r="D552" s="2">
        <v>0</v>
      </c>
      <c r="E552" s="2">
        <v>0</v>
      </c>
      <c r="F552" s="2">
        <v>0</v>
      </c>
      <c r="G552" s="2">
        <v>0</v>
      </c>
      <c r="H552" s="2">
        <v>0</v>
      </c>
      <c r="I552" s="2">
        <v>0</v>
      </c>
      <c r="J552" s="100">
        <f t="shared" si="32"/>
        <v>11483.47</v>
      </c>
      <c r="K552" s="2">
        <v>8690.23</v>
      </c>
      <c r="L552" s="3">
        <f t="shared" si="33"/>
        <v>2793.24</v>
      </c>
      <c r="M552" s="101">
        <f t="shared" si="34"/>
        <v>0.24324006593825734</v>
      </c>
      <c r="O552" s="2">
        <v>562.25</v>
      </c>
      <c r="P552" s="3">
        <f t="shared" si="35"/>
        <v>-10921.22</v>
      </c>
    </row>
    <row r="553" spans="1:16" x14ac:dyDescent="0.35">
      <c r="A553">
        <v>73821</v>
      </c>
      <c r="B553" s="2">
        <v>13418.93</v>
      </c>
      <c r="C553" s="2">
        <v>22976.28</v>
      </c>
      <c r="D553" s="2">
        <v>223.65</v>
      </c>
      <c r="E553" s="2">
        <v>0</v>
      </c>
      <c r="F553" s="2">
        <v>0</v>
      </c>
      <c r="G553" s="2">
        <v>0</v>
      </c>
      <c r="H553" s="2">
        <v>0</v>
      </c>
      <c r="I553" s="2">
        <v>0</v>
      </c>
      <c r="J553" s="100">
        <f t="shared" si="32"/>
        <v>23199.93</v>
      </c>
      <c r="K553" s="2">
        <v>22483.72</v>
      </c>
      <c r="L553" s="3">
        <f t="shared" si="33"/>
        <v>716.20999999999913</v>
      </c>
      <c r="M553" s="101">
        <f t="shared" si="34"/>
        <v>3.087121383555895E-2</v>
      </c>
      <c r="O553" s="2">
        <v>0</v>
      </c>
      <c r="P553" s="3">
        <f t="shared" si="35"/>
        <v>-23199.93</v>
      </c>
    </row>
    <row r="554" spans="1:16" x14ac:dyDescent="0.35">
      <c r="A554">
        <v>73822</v>
      </c>
      <c r="B554" s="2">
        <v>220611.84</v>
      </c>
      <c r="C554" s="2">
        <v>352868.09</v>
      </c>
      <c r="D554" s="2">
        <v>3676.82</v>
      </c>
      <c r="E554" s="2">
        <v>6858.67</v>
      </c>
      <c r="F554" s="2">
        <v>11743.77</v>
      </c>
      <c r="G554" s="2">
        <v>114.32</v>
      </c>
      <c r="H554" s="2">
        <v>0</v>
      </c>
      <c r="I554" s="2">
        <v>0</v>
      </c>
      <c r="J554" s="100">
        <f t="shared" si="32"/>
        <v>368403.00000000006</v>
      </c>
      <c r="K554" s="2">
        <v>395054.88</v>
      </c>
      <c r="L554" s="3">
        <f t="shared" si="33"/>
        <v>-26651.879999999946</v>
      </c>
      <c r="M554" s="101">
        <f t="shared" si="34"/>
        <v>-7.2344362016595803E-2</v>
      </c>
      <c r="O554" s="2">
        <v>24869.11</v>
      </c>
      <c r="P554" s="3">
        <f t="shared" si="35"/>
        <v>-343533.89000000007</v>
      </c>
    </row>
    <row r="555" spans="1:16" x14ac:dyDescent="0.35">
      <c r="A555">
        <v>73901</v>
      </c>
      <c r="B555" s="2">
        <v>261510.99</v>
      </c>
      <c r="C555" s="2">
        <v>417349.75</v>
      </c>
      <c r="D555" s="2">
        <v>4358.57</v>
      </c>
      <c r="E555" s="2">
        <v>15526.91</v>
      </c>
      <c r="F555" s="2">
        <v>26585.42</v>
      </c>
      <c r="G555" s="2">
        <v>258.77</v>
      </c>
      <c r="H555" s="2">
        <v>0</v>
      </c>
      <c r="I555" s="2">
        <v>0</v>
      </c>
      <c r="J555" s="100">
        <f t="shared" si="32"/>
        <v>448552.51</v>
      </c>
      <c r="K555" s="2">
        <v>468895.37</v>
      </c>
      <c r="L555" s="3">
        <f t="shared" si="33"/>
        <v>-20342.859999999986</v>
      </c>
      <c r="M555" s="101">
        <f t="shared" si="34"/>
        <v>-4.5352237578605868E-2</v>
      </c>
      <c r="O555" s="2">
        <v>30415.29</v>
      </c>
      <c r="P555" s="3">
        <f t="shared" si="35"/>
        <v>-418137.22000000003</v>
      </c>
    </row>
    <row r="556" spans="1:16" x14ac:dyDescent="0.35">
      <c r="A556">
        <v>73902</v>
      </c>
      <c r="B556" s="2">
        <v>61540.02</v>
      </c>
      <c r="C556" s="2">
        <v>100717.08</v>
      </c>
      <c r="D556" s="2">
        <v>1025.6300000000001</v>
      </c>
      <c r="E556" s="2">
        <v>2892.12</v>
      </c>
      <c r="F556" s="2">
        <v>4951.8100000000004</v>
      </c>
      <c r="G556" s="2">
        <v>48.19</v>
      </c>
      <c r="H556" s="2">
        <v>0</v>
      </c>
      <c r="I556" s="2">
        <v>0</v>
      </c>
      <c r="J556" s="100">
        <f t="shared" si="32"/>
        <v>106742.71</v>
      </c>
      <c r="K556" s="2">
        <v>106512.34</v>
      </c>
      <c r="L556" s="3">
        <f t="shared" si="33"/>
        <v>230.3700000000099</v>
      </c>
      <c r="M556" s="101">
        <f t="shared" si="34"/>
        <v>2.1581801698683676E-3</v>
      </c>
      <c r="O556" s="2">
        <v>4653.01</v>
      </c>
      <c r="P556" s="3">
        <f t="shared" si="35"/>
        <v>-102089.70000000001</v>
      </c>
    </row>
    <row r="557" spans="1:16" x14ac:dyDescent="0.35">
      <c r="A557">
        <v>73903</v>
      </c>
      <c r="B557" s="2">
        <v>1444409.57</v>
      </c>
      <c r="C557" s="2">
        <v>2328826.09</v>
      </c>
      <c r="D557" s="2">
        <v>24073.79</v>
      </c>
      <c r="E557" s="2">
        <v>51592.08</v>
      </c>
      <c r="F557" s="2">
        <v>88337.55</v>
      </c>
      <c r="G557" s="2">
        <v>859.95</v>
      </c>
      <c r="H557" s="2">
        <v>0</v>
      </c>
      <c r="I557" s="2">
        <v>0</v>
      </c>
      <c r="J557" s="100">
        <f t="shared" si="32"/>
        <v>2442097.38</v>
      </c>
      <c r="K557" s="2">
        <v>2370313.9599999995</v>
      </c>
      <c r="L557" s="3">
        <f t="shared" si="33"/>
        <v>71783.420000000391</v>
      </c>
      <c r="M557" s="101">
        <f t="shared" si="34"/>
        <v>2.9394167729707977E-2</v>
      </c>
      <c r="O557" s="2">
        <v>144322.87</v>
      </c>
      <c r="P557" s="3">
        <f t="shared" si="35"/>
        <v>-2297774.5099999998</v>
      </c>
    </row>
    <row r="558" spans="1:16" x14ac:dyDescent="0.35">
      <c r="A558">
        <v>73904</v>
      </c>
      <c r="B558" s="2">
        <v>460082.72</v>
      </c>
      <c r="C558" s="2">
        <v>787761.84</v>
      </c>
      <c r="D558" s="2">
        <v>7668.16</v>
      </c>
      <c r="E558" s="2">
        <v>0</v>
      </c>
      <c r="F558" s="2">
        <v>0</v>
      </c>
      <c r="G558" s="2">
        <v>0</v>
      </c>
      <c r="H558" s="2">
        <v>0</v>
      </c>
      <c r="I558" s="2">
        <v>0</v>
      </c>
      <c r="J558" s="100">
        <f t="shared" si="32"/>
        <v>795430</v>
      </c>
      <c r="K558" s="2">
        <v>758325.63</v>
      </c>
      <c r="L558" s="3">
        <f t="shared" si="33"/>
        <v>37104.369999999995</v>
      </c>
      <c r="M558" s="101">
        <f t="shared" si="34"/>
        <v>4.6646933105364385E-2</v>
      </c>
      <c r="O558" s="2">
        <v>0</v>
      </c>
      <c r="P558" s="3">
        <f t="shared" si="35"/>
        <v>-795430</v>
      </c>
    </row>
    <row r="559" spans="1:16" x14ac:dyDescent="0.35">
      <c r="A559">
        <v>73906</v>
      </c>
      <c r="B559" s="2">
        <v>99227.66</v>
      </c>
      <c r="C559" s="2">
        <v>156893.93</v>
      </c>
      <c r="D559" s="2">
        <v>1653.74</v>
      </c>
      <c r="E559" s="2">
        <v>11546.43</v>
      </c>
      <c r="F559" s="2">
        <v>19769.96</v>
      </c>
      <c r="G559" s="2">
        <v>192.43</v>
      </c>
      <c r="H559" s="2">
        <v>0</v>
      </c>
      <c r="I559" s="2">
        <v>0</v>
      </c>
      <c r="J559" s="100">
        <f t="shared" si="32"/>
        <v>178510.05999999997</v>
      </c>
      <c r="K559" s="2">
        <v>190168.87</v>
      </c>
      <c r="L559" s="3">
        <f t="shared" si="33"/>
        <v>-11658.810000000027</v>
      </c>
      <c r="M559" s="101">
        <f t="shared" si="34"/>
        <v>-6.5311781308011602E-2</v>
      </c>
      <c r="O559" s="2">
        <v>13005.61</v>
      </c>
      <c r="P559" s="3">
        <f t="shared" si="35"/>
        <v>-165504.44999999995</v>
      </c>
    </row>
    <row r="560" spans="1:16" x14ac:dyDescent="0.35">
      <c r="A560">
        <v>73907</v>
      </c>
      <c r="B560" s="2">
        <v>80213.2</v>
      </c>
      <c r="C560" s="2">
        <v>129980.17</v>
      </c>
      <c r="D560" s="2">
        <v>1337</v>
      </c>
      <c r="E560" s="2">
        <v>321.75</v>
      </c>
      <c r="F560" s="2">
        <v>550.91999999999996</v>
      </c>
      <c r="G560" s="2">
        <v>5.35</v>
      </c>
      <c r="H560" s="2">
        <v>0</v>
      </c>
      <c r="I560" s="2">
        <v>0</v>
      </c>
      <c r="J560" s="100">
        <f t="shared" si="32"/>
        <v>131873.44</v>
      </c>
      <c r="K560" s="2">
        <v>131488.17000000001</v>
      </c>
      <c r="L560" s="3">
        <f t="shared" si="33"/>
        <v>385.26999999998952</v>
      </c>
      <c r="M560" s="101">
        <f t="shared" si="34"/>
        <v>2.9215132326872607E-3</v>
      </c>
      <c r="O560" s="2">
        <v>7363.1</v>
      </c>
      <c r="P560" s="3">
        <f t="shared" si="35"/>
        <v>-124510.34</v>
      </c>
    </row>
    <row r="561" spans="1:16" x14ac:dyDescent="0.35">
      <c r="A561">
        <v>73909</v>
      </c>
      <c r="B561" s="2">
        <v>130623.98</v>
      </c>
      <c r="C561" s="2">
        <v>208243.33</v>
      </c>
      <c r="D561" s="2">
        <v>2176.98</v>
      </c>
      <c r="E561" s="2">
        <v>0</v>
      </c>
      <c r="F561" s="2">
        <v>0</v>
      </c>
      <c r="G561" s="2">
        <v>0</v>
      </c>
      <c r="H561" s="2">
        <v>0</v>
      </c>
      <c r="I561" s="2">
        <v>0</v>
      </c>
      <c r="J561" s="100">
        <f t="shared" si="32"/>
        <v>210420.31</v>
      </c>
      <c r="K561" s="2">
        <v>216900.26</v>
      </c>
      <c r="L561" s="3">
        <f t="shared" si="33"/>
        <v>-6479.9500000000116</v>
      </c>
      <c r="M561" s="101">
        <f t="shared" si="34"/>
        <v>-3.0795268764692969E-2</v>
      </c>
      <c r="O561" s="2">
        <v>15413.71</v>
      </c>
      <c r="P561" s="3">
        <f t="shared" si="35"/>
        <v>-195006.6</v>
      </c>
    </row>
    <row r="562" spans="1:16" x14ac:dyDescent="0.35">
      <c r="A562">
        <v>73910</v>
      </c>
      <c r="B562" s="2">
        <v>14573.5</v>
      </c>
      <c r="C562" s="2">
        <v>24953.040000000001</v>
      </c>
      <c r="D562" s="2">
        <v>242.89</v>
      </c>
      <c r="E562" s="2">
        <v>0</v>
      </c>
      <c r="F562" s="2">
        <v>0</v>
      </c>
      <c r="G562" s="2">
        <v>0</v>
      </c>
      <c r="H562" s="2">
        <v>0</v>
      </c>
      <c r="I562" s="2">
        <v>0</v>
      </c>
      <c r="J562" s="100">
        <f t="shared" si="32"/>
        <v>25195.93</v>
      </c>
      <c r="K562" s="2">
        <v>23884.959999999999</v>
      </c>
      <c r="L562" s="3">
        <f t="shared" si="33"/>
        <v>1310.9700000000012</v>
      </c>
      <c r="M562" s="101">
        <f t="shared" si="34"/>
        <v>5.2031022470692731E-2</v>
      </c>
      <c r="O562" s="2">
        <v>0</v>
      </c>
      <c r="P562" s="3">
        <f t="shared" si="35"/>
        <v>-25195.93</v>
      </c>
    </row>
    <row r="563" spans="1:16" x14ac:dyDescent="0.35">
      <c r="A563">
        <v>73911</v>
      </c>
      <c r="B563" s="2">
        <v>539064.54</v>
      </c>
      <c r="C563" s="2">
        <v>867720.65</v>
      </c>
      <c r="D563" s="2">
        <v>8984.51</v>
      </c>
      <c r="E563" s="2">
        <v>44674.37</v>
      </c>
      <c r="F563" s="2">
        <v>76492.08</v>
      </c>
      <c r="G563" s="2">
        <v>744.56</v>
      </c>
      <c r="H563" s="2">
        <v>0</v>
      </c>
      <c r="I563" s="2">
        <v>0</v>
      </c>
      <c r="J563" s="100">
        <f t="shared" si="32"/>
        <v>953941.8</v>
      </c>
      <c r="K563" s="2">
        <v>953664.71</v>
      </c>
      <c r="L563" s="3">
        <f t="shared" si="33"/>
        <v>277.09000000008382</v>
      </c>
      <c r="M563" s="101">
        <f t="shared" si="34"/>
        <v>2.9046845415525751E-4</v>
      </c>
      <c r="O563" s="2">
        <v>55275.03</v>
      </c>
      <c r="P563" s="3">
        <f t="shared" si="35"/>
        <v>-898666.77</v>
      </c>
    </row>
    <row r="564" spans="1:16" x14ac:dyDescent="0.35">
      <c r="A564">
        <v>73912</v>
      </c>
      <c r="B564" s="2">
        <v>4865.7700000000004</v>
      </c>
      <c r="C564" s="2">
        <v>7824.06</v>
      </c>
      <c r="D564" s="2">
        <v>81.19</v>
      </c>
      <c r="E564" s="2">
        <v>0</v>
      </c>
      <c r="F564" s="2">
        <v>0</v>
      </c>
      <c r="G564" s="2">
        <v>0</v>
      </c>
      <c r="H564" s="2">
        <v>0</v>
      </c>
      <c r="I564" s="2">
        <v>0</v>
      </c>
      <c r="J564" s="100">
        <f t="shared" si="32"/>
        <v>7905.25</v>
      </c>
      <c r="K564" s="2">
        <v>9599.24</v>
      </c>
      <c r="L564" s="3">
        <f t="shared" si="33"/>
        <v>-1693.9899999999998</v>
      </c>
      <c r="M564" s="101">
        <f t="shared" si="34"/>
        <v>-0.21428670820024665</v>
      </c>
      <c r="O564" s="2">
        <v>507.34</v>
      </c>
      <c r="P564" s="3">
        <f t="shared" si="35"/>
        <v>-7397.91</v>
      </c>
    </row>
    <row r="565" spans="1:16" x14ac:dyDescent="0.35">
      <c r="A565">
        <v>73913</v>
      </c>
      <c r="B565" s="2">
        <v>56408.480000000003</v>
      </c>
      <c r="C565" s="2">
        <v>96583.76</v>
      </c>
      <c r="D565" s="2">
        <v>940.12</v>
      </c>
      <c r="E565" s="2">
        <v>0</v>
      </c>
      <c r="F565" s="2">
        <v>0</v>
      </c>
      <c r="G565" s="2">
        <v>0</v>
      </c>
      <c r="H565" s="2">
        <v>0</v>
      </c>
      <c r="I565" s="2">
        <v>0</v>
      </c>
      <c r="J565" s="100">
        <f t="shared" si="32"/>
        <v>97523.87999999999</v>
      </c>
      <c r="K565" s="2">
        <v>88437.55</v>
      </c>
      <c r="L565" s="3">
        <f t="shared" si="33"/>
        <v>9086.3299999999872</v>
      </c>
      <c r="M565" s="101">
        <f t="shared" si="34"/>
        <v>9.3170308646456521E-2</v>
      </c>
      <c r="O565" s="2">
        <v>0</v>
      </c>
      <c r="P565" s="3">
        <f t="shared" si="35"/>
        <v>-97523.87999999999</v>
      </c>
    </row>
    <row r="566" spans="1:16" x14ac:dyDescent="0.35">
      <c r="A566">
        <v>73914</v>
      </c>
      <c r="B566" s="2">
        <v>6845.47</v>
      </c>
      <c r="C566" s="2">
        <v>11161.14</v>
      </c>
      <c r="D566" s="2">
        <v>114.08</v>
      </c>
      <c r="E566" s="2">
        <v>0</v>
      </c>
      <c r="F566" s="2">
        <v>0</v>
      </c>
      <c r="G566" s="2">
        <v>0</v>
      </c>
      <c r="H566" s="2">
        <v>0</v>
      </c>
      <c r="I566" s="2">
        <v>0</v>
      </c>
      <c r="J566" s="100">
        <f t="shared" si="32"/>
        <v>11275.22</v>
      </c>
      <c r="K566" s="2">
        <v>11404.179999999998</v>
      </c>
      <c r="L566" s="3">
        <f t="shared" si="33"/>
        <v>-128.95999999999913</v>
      </c>
      <c r="M566" s="101">
        <f t="shared" si="34"/>
        <v>-1.1437470843140899E-2</v>
      </c>
      <c r="O566" s="2">
        <v>559.30999999999995</v>
      </c>
      <c r="P566" s="3">
        <f t="shared" si="35"/>
        <v>-10715.91</v>
      </c>
    </row>
    <row r="567" spans="1:16" x14ac:dyDescent="0.35">
      <c r="A567">
        <v>73915</v>
      </c>
      <c r="B567" s="2">
        <v>32010.47</v>
      </c>
      <c r="C567" s="2">
        <v>54808.99</v>
      </c>
      <c r="D567" s="2">
        <v>0</v>
      </c>
      <c r="E567" s="2">
        <v>6001.53</v>
      </c>
      <c r="F567" s="2">
        <v>10276.030000000001</v>
      </c>
      <c r="G567" s="2">
        <v>0</v>
      </c>
      <c r="H567" s="2">
        <v>0</v>
      </c>
      <c r="I567" s="2">
        <v>0</v>
      </c>
      <c r="J567" s="100">
        <f t="shared" si="32"/>
        <v>65085.020000000004</v>
      </c>
      <c r="K567" s="2">
        <v>63297.329999999994</v>
      </c>
      <c r="L567" s="3">
        <f t="shared" si="33"/>
        <v>1787.6900000000096</v>
      </c>
      <c r="M567" s="101">
        <f t="shared" si="34"/>
        <v>2.7466996245833673E-2</v>
      </c>
      <c r="O567" s="2">
        <v>0</v>
      </c>
      <c r="P567" s="3">
        <f t="shared" si="35"/>
        <v>-65085.020000000004</v>
      </c>
    </row>
    <row r="568" spans="1:16" x14ac:dyDescent="0.35">
      <c r="A568">
        <v>73916</v>
      </c>
      <c r="B568" s="2">
        <v>373741.66</v>
      </c>
      <c r="C568" s="2">
        <v>599775.76</v>
      </c>
      <c r="D568" s="2">
        <v>6229.09</v>
      </c>
      <c r="E568" s="2">
        <v>9614.85</v>
      </c>
      <c r="F568" s="2">
        <v>16462.900000000001</v>
      </c>
      <c r="G568" s="2">
        <v>160.26</v>
      </c>
      <c r="H568" s="2">
        <v>0</v>
      </c>
      <c r="I568" s="2">
        <v>0</v>
      </c>
      <c r="J568" s="100">
        <f t="shared" si="32"/>
        <v>622628.01</v>
      </c>
      <c r="K568" s="2">
        <v>708090.6399999999</v>
      </c>
      <c r="L568" s="3">
        <f t="shared" si="33"/>
        <v>-85462.629999999888</v>
      </c>
      <c r="M568" s="101">
        <f t="shared" si="34"/>
        <v>-0.13726113927961558</v>
      </c>
      <c r="O568" s="2">
        <v>40151.81</v>
      </c>
      <c r="P568" s="3">
        <f t="shared" si="35"/>
        <v>-582476.19999999995</v>
      </c>
    </row>
    <row r="569" spans="1:16" x14ac:dyDescent="0.35">
      <c r="A569">
        <v>73917</v>
      </c>
      <c r="B569" s="2">
        <v>14282.26</v>
      </c>
      <c r="C569" s="2">
        <v>24454.32</v>
      </c>
      <c r="D569" s="2">
        <v>238.03</v>
      </c>
      <c r="E569" s="2">
        <v>14026.36</v>
      </c>
      <c r="F569" s="2">
        <v>24015.99</v>
      </c>
      <c r="G569" s="2">
        <v>233.77</v>
      </c>
      <c r="H569" s="2">
        <v>0</v>
      </c>
      <c r="I569" s="2">
        <v>0</v>
      </c>
      <c r="J569" s="100">
        <f t="shared" si="32"/>
        <v>48942.109999999993</v>
      </c>
      <c r="K569" s="2">
        <v>44205.509999999995</v>
      </c>
      <c r="L569" s="3">
        <f t="shared" si="33"/>
        <v>4736.5999999999985</v>
      </c>
      <c r="M569" s="101">
        <f t="shared" si="34"/>
        <v>9.6779644359427888E-2</v>
      </c>
      <c r="O569" s="2">
        <v>0</v>
      </c>
      <c r="P569" s="3">
        <f t="shared" si="35"/>
        <v>-48942.109999999993</v>
      </c>
    </row>
    <row r="570" spans="1:16" x14ac:dyDescent="0.35">
      <c r="A570">
        <v>73918</v>
      </c>
      <c r="B570" s="2">
        <v>48067.62</v>
      </c>
      <c r="C570" s="2">
        <v>82302.3</v>
      </c>
      <c r="D570" s="2">
        <v>801.12</v>
      </c>
      <c r="E570" s="2">
        <v>0</v>
      </c>
      <c r="F570" s="2">
        <v>0</v>
      </c>
      <c r="G570" s="2">
        <v>0</v>
      </c>
      <c r="H570" s="2">
        <v>0</v>
      </c>
      <c r="I570" s="2">
        <v>0</v>
      </c>
      <c r="J570" s="100">
        <f t="shared" si="32"/>
        <v>83103.42</v>
      </c>
      <c r="K570" s="2">
        <v>78619.95</v>
      </c>
      <c r="L570" s="3">
        <f t="shared" si="33"/>
        <v>4483.4700000000012</v>
      </c>
      <c r="M570" s="101">
        <f t="shared" si="34"/>
        <v>5.3950487236265381E-2</v>
      </c>
      <c r="O570" s="2">
        <v>0</v>
      </c>
      <c r="P570" s="3">
        <f t="shared" si="35"/>
        <v>-83103.42</v>
      </c>
    </row>
    <row r="571" spans="1:16" x14ac:dyDescent="0.35">
      <c r="A571">
        <v>74001</v>
      </c>
      <c r="B571" s="2">
        <v>207191.69</v>
      </c>
      <c r="C571" s="2">
        <v>354753.71</v>
      </c>
      <c r="D571" s="2">
        <v>3453.16</v>
      </c>
      <c r="E571" s="2">
        <v>0</v>
      </c>
      <c r="F571" s="2">
        <v>0</v>
      </c>
      <c r="G571" s="2">
        <v>0</v>
      </c>
      <c r="H571" s="2">
        <v>0</v>
      </c>
      <c r="I571" s="2">
        <v>0</v>
      </c>
      <c r="J571" s="100">
        <f t="shared" si="32"/>
        <v>358206.87</v>
      </c>
      <c r="K571" s="2">
        <v>398540.68</v>
      </c>
      <c r="L571" s="3">
        <f t="shared" si="33"/>
        <v>-40333.81</v>
      </c>
      <c r="M571" s="101">
        <f t="shared" si="34"/>
        <v>-0.11259920838480847</v>
      </c>
      <c r="O571" s="2">
        <v>0</v>
      </c>
      <c r="P571" s="3">
        <f t="shared" si="35"/>
        <v>-358206.87</v>
      </c>
    </row>
    <row r="572" spans="1:16" x14ac:dyDescent="0.35">
      <c r="A572">
        <v>74002</v>
      </c>
      <c r="B572" s="2">
        <v>1242253.3400000001</v>
      </c>
      <c r="C572" s="2">
        <v>2011189.77</v>
      </c>
      <c r="D572" s="2">
        <v>20703.919999999998</v>
      </c>
      <c r="E572" s="2">
        <v>16102.97</v>
      </c>
      <c r="F572" s="2">
        <v>27572.03</v>
      </c>
      <c r="G572" s="2">
        <v>268.42</v>
      </c>
      <c r="H572" s="2">
        <v>0</v>
      </c>
      <c r="I572" s="2">
        <v>0</v>
      </c>
      <c r="J572" s="100">
        <f t="shared" si="32"/>
        <v>2059734.14</v>
      </c>
      <c r="K572" s="2">
        <v>2122020.92</v>
      </c>
      <c r="L572" s="3">
        <f t="shared" si="33"/>
        <v>-62286.780000000028</v>
      </c>
      <c r="M572" s="101">
        <f t="shared" si="34"/>
        <v>-3.0240203718718783E-2</v>
      </c>
      <c r="O572" s="2">
        <v>115815.01</v>
      </c>
      <c r="P572" s="3">
        <f t="shared" si="35"/>
        <v>-1943919.13</v>
      </c>
    </row>
    <row r="573" spans="1:16" x14ac:dyDescent="0.35">
      <c r="A573">
        <v>74003</v>
      </c>
      <c r="B573" s="2">
        <v>4773560.24</v>
      </c>
      <c r="C573" s="2">
        <v>7678271.8300000001</v>
      </c>
      <c r="D573" s="2">
        <v>79561</v>
      </c>
      <c r="E573" s="2">
        <v>316914.94</v>
      </c>
      <c r="F573" s="2">
        <v>540877.02</v>
      </c>
      <c r="G573" s="2">
        <v>5285.89</v>
      </c>
      <c r="H573" s="2">
        <v>0</v>
      </c>
      <c r="I573" s="2">
        <v>0</v>
      </c>
      <c r="J573" s="100">
        <f t="shared" si="32"/>
        <v>8303995.7400000012</v>
      </c>
      <c r="K573" s="2">
        <v>8325110.9300000016</v>
      </c>
      <c r="L573" s="3">
        <f t="shared" si="33"/>
        <v>-21115.19000000041</v>
      </c>
      <c r="M573" s="101">
        <f t="shared" si="34"/>
        <v>-2.5427746666932187E-3</v>
      </c>
      <c r="O573" s="2">
        <v>495111.62</v>
      </c>
      <c r="P573" s="3">
        <f t="shared" si="35"/>
        <v>-7808884.120000001</v>
      </c>
    </row>
    <row r="574" spans="1:16" x14ac:dyDescent="0.35">
      <c r="A574">
        <v>74005</v>
      </c>
      <c r="B574" s="2">
        <v>5465951.0599999996</v>
      </c>
      <c r="C574" s="2">
        <v>8791395.9800000004</v>
      </c>
      <c r="D574" s="2">
        <v>91098.75</v>
      </c>
      <c r="E574" s="2">
        <v>263817.23</v>
      </c>
      <c r="F574" s="2">
        <v>451713.63</v>
      </c>
      <c r="G574" s="2">
        <v>4397.03</v>
      </c>
      <c r="H574" s="2">
        <v>0</v>
      </c>
      <c r="I574" s="2">
        <v>0</v>
      </c>
      <c r="J574" s="100">
        <f t="shared" si="32"/>
        <v>9338605.3900000006</v>
      </c>
      <c r="K574" s="2">
        <v>9494422.8499999996</v>
      </c>
      <c r="L574" s="3">
        <f t="shared" si="33"/>
        <v>-155817.45999999903</v>
      </c>
      <c r="M574" s="101">
        <f t="shared" si="34"/>
        <v>-1.6685302943290875E-2</v>
      </c>
      <c r="O574" s="2">
        <v>568408.30000000005</v>
      </c>
      <c r="P574" s="3">
        <f t="shared" si="35"/>
        <v>-8770197.0899999999</v>
      </c>
    </row>
    <row r="575" spans="1:16" x14ac:dyDescent="0.35">
      <c r="A575">
        <v>74008</v>
      </c>
      <c r="B575" s="2">
        <v>239295.32</v>
      </c>
      <c r="C575" s="2">
        <v>409725.68</v>
      </c>
      <c r="D575" s="2">
        <v>3988.3</v>
      </c>
      <c r="E575" s="2">
        <v>34611.99</v>
      </c>
      <c r="F575" s="2">
        <v>59263.76</v>
      </c>
      <c r="G575" s="2">
        <v>576.87</v>
      </c>
      <c r="H575" s="2">
        <v>0</v>
      </c>
      <c r="I575" s="2">
        <v>0</v>
      </c>
      <c r="J575" s="100">
        <f t="shared" si="32"/>
        <v>473554.61</v>
      </c>
      <c r="K575" s="2">
        <v>440418.98</v>
      </c>
      <c r="L575" s="3">
        <f t="shared" si="33"/>
        <v>33135.630000000005</v>
      </c>
      <c r="M575" s="101">
        <f t="shared" si="34"/>
        <v>6.9972141122224538E-2</v>
      </c>
      <c r="O575" s="2">
        <v>0</v>
      </c>
      <c r="P575" s="3">
        <f t="shared" si="35"/>
        <v>-473554.61</v>
      </c>
    </row>
    <row r="576" spans="1:16" x14ac:dyDescent="0.35">
      <c r="A576">
        <v>74009</v>
      </c>
      <c r="B576" s="2">
        <v>627681.64</v>
      </c>
      <c r="C576" s="2">
        <v>1074728.48</v>
      </c>
      <c r="D576" s="2">
        <v>10461.35</v>
      </c>
      <c r="E576" s="2">
        <v>29441.43</v>
      </c>
      <c r="F576" s="2">
        <v>50410.59</v>
      </c>
      <c r="G576" s="2">
        <v>490.71</v>
      </c>
      <c r="H576" s="2">
        <v>0</v>
      </c>
      <c r="I576" s="2">
        <v>0</v>
      </c>
      <c r="J576" s="100">
        <f t="shared" si="32"/>
        <v>1136091.1300000001</v>
      </c>
      <c r="K576" s="2">
        <v>1193699.25</v>
      </c>
      <c r="L576" s="3">
        <f t="shared" si="33"/>
        <v>-57608.119999999879</v>
      </c>
      <c r="M576" s="101">
        <f t="shared" si="34"/>
        <v>-5.0707305495818693E-2</v>
      </c>
      <c r="O576" s="2">
        <v>0</v>
      </c>
      <c r="P576" s="3">
        <f t="shared" si="35"/>
        <v>-1136091.1300000001</v>
      </c>
    </row>
    <row r="577" spans="1:16" x14ac:dyDescent="0.35">
      <c r="A577">
        <v>74010</v>
      </c>
      <c r="B577" s="2">
        <v>268472.01</v>
      </c>
      <c r="C577" s="2">
        <v>459683.14</v>
      </c>
      <c r="D577" s="2">
        <v>4474.47</v>
      </c>
      <c r="E577" s="2">
        <v>2211.83</v>
      </c>
      <c r="F577" s="2">
        <v>3787.16</v>
      </c>
      <c r="G577" s="2">
        <v>36.86</v>
      </c>
      <c r="H577" s="2">
        <v>0</v>
      </c>
      <c r="I577" s="2">
        <v>0</v>
      </c>
      <c r="J577" s="100">
        <f t="shared" si="32"/>
        <v>467981.62999999995</v>
      </c>
      <c r="K577" s="2">
        <v>462091.43</v>
      </c>
      <c r="L577" s="3">
        <f t="shared" si="33"/>
        <v>5890.1999999999534</v>
      </c>
      <c r="M577" s="101">
        <f t="shared" si="34"/>
        <v>1.2586391478656873E-2</v>
      </c>
      <c r="O577" s="2">
        <v>0</v>
      </c>
      <c r="P577" s="3">
        <f t="shared" si="35"/>
        <v>-467981.62999999995</v>
      </c>
    </row>
    <row r="578" spans="1:16" x14ac:dyDescent="0.35">
      <c r="A578">
        <v>74013</v>
      </c>
      <c r="B578" s="2">
        <v>146788.59</v>
      </c>
      <c r="C578" s="2">
        <v>234997.3</v>
      </c>
      <c r="D578" s="2">
        <v>2446.59</v>
      </c>
      <c r="E578" s="2">
        <v>11750.61</v>
      </c>
      <c r="F578" s="2">
        <v>20119.64</v>
      </c>
      <c r="G578" s="2">
        <v>195.84</v>
      </c>
      <c r="H578" s="2">
        <v>0</v>
      </c>
      <c r="I578" s="2">
        <v>0</v>
      </c>
      <c r="J578" s="100">
        <f t="shared" si="32"/>
        <v>257759.37000000005</v>
      </c>
      <c r="K578" s="2">
        <v>252346.70000000004</v>
      </c>
      <c r="L578" s="3">
        <f t="shared" si="33"/>
        <v>5412.6700000000128</v>
      </c>
      <c r="M578" s="101">
        <f t="shared" si="34"/>
        <v>2.0998926246599731E-2</v>
      </c>
      <c r="O578" s="2">
        <v>16337.65</v>
      </c>
      <c r="P578" s="3">
        <f t="shared" si="35"/>
        <v>-241421.72000000006</v>
      </c>
    </row>
    <row r="579" spans="1:16" x14ac:dyDescent="0.35">
      <c r="A579">
        <v>74014</v>
      </c>
      <c r="B579" s="2">
        <v>127596.26</v>
      </c>
      <c r="C579" s="2">
        <v>204637.58</v>
      </c>
      <c r="D579" s="2">
        <v>0</v>
      </c>
      <c r="E579" s="2">
        <v>3555.75</v>
      </c>
      <c r="F579" s="2">
        <v>6088.24</v>
      </c>
      <c r="G579" s="2">
        <v>0</v>
      </c>
      <c r="H579" s="2">
        <v>0</v>
      </c>
      <c r="I579" s="2">
        <v>0</v>
      </c>
      <c r="J579" s="100">
        <f t="shared" ref="J579:J642" si="36">SUM(C579:I579)-E579</f>
        <v>210725.81999999998</v>
      </c>
      <c r="K579" s="2">
        <v>236259.31</v>
      </c>
      <c r="L579" s="3">
        <f t="shared" ref="L579:L642" si="37">J579-K579</f>
        <v>-25533.49000000002</v>
      </c>
      <c r="M579" s="101">
        <f t="shared" ref="M579:M642" si="38">IF(J579=0,0,L579/J579)</f>
        <v>-0.12116925206412779</v>
      </c>
      <c r="O579" s="2">
        <v>13835.87</v>
      </c>
      <c r="P579" s="3">
        <f t="shared" ref="P579:P642" si="39">O579-J579</f>
        <v>-196889.94999999998</v>
      </c>
    </row>
    <row r="580" spans="1:16" x14ac:dyDescent="0.35">
      <c r="A580">
        <v>74016</v>
      </c>
      <c r="B580" s="2">
        <v>3166.5</v>
      </c>
      <c r="C580" s="2">
        <v>4820.6099999999997</v>
      </c>
      <c r="D580" s="2">
        <v>52.77</v>
      </c>
      <c r="E580" s="2">
        <v>342</v>
      </c>
      <c r="F580" s="2">
        <v>585.58000000000004</v>
      </c>
      <c r="G580" s="2">
        <v>5.7</v>
      </c>
      <c r="H580" s="2">
        <v>0</v>
      </c>
      <c r="I580" s="2">
        <v>0</v>
      </c>
      <c r="J580" s="100">
        <f t="shared" si="36"/>
        <v>5464.66</v>
      </c>
      <c r="K580" s="2">
        <v>8033</v>
      </c>
      <c r="L580" s="3">
        <f t="shared" si="37"/>
        <v>-2568.34</v>
      </c>
      <c r="M580" s="101">
        <f t="shared" si="38"/>
        <v>-0.46999081370112694</v>
      </c>
      <c r="O580" s="2">
        <v>601.13</v>
      </c>
      <c r="P580" s="3">
        <f t="shared" si="39"/>
        <v>-4863.53</v>
      </c>
    </row>
    <row r="581" spans="1:16" x14ac:dyDescent="0.35">
      <c r="A581">
        <v>74017</v>
      </c>
      <c r="B581" s="2">
        <v>227049.89</v>
      </c>
      <c r="C581" s="2">
        <v>364576.42</v>
      </c>
      <c r="D581" s="2">
        <v>3784.11</v>
      </c>
      <c r="E581" s="2">
        <v>239.58</v>
      </c>
      <c r="F581" s="2">
        <v>410.21</v>
      </c>
      <c r="G581" s="2">
        <v>3.99</v>
      </c>
      <c r="H581" s="2">
        <v>0</v>
      </c>
      <c r="I581" s="2">
        <v>0</v>
      </c>
      <c r="J581" s="100">
        <f t="shared" si="36"/>
        <v>368774.73</v>
      </c>
      <c r="K581" s="2">
        <v>331961.70999999996</v>
      </c>
      <c r="L581" s="3">
        <f t="shared" si="37"/>
        <v>36813.020000000019</v>
      </c>
      <c r="M581" s="101">
        <f t="shared" si="38"/>
        <v>9.98252239246437E-2</v>
      </c>
      <c r="O581" s="2">
        <v>24184.45</v>
      </c>
      <c r="P581" s="3">
        <f t="shared" si="39"/>
        <v>-344590.27999999997</v>
      </c>
    </row>
    <row r="582" spans="1:16" x14ac:dyDescent="0.35">
      <c r="A582">
        <v>74018</v>
      </c>
      <c r="B582" s="2">
        <v>486048.7</v>
      </c>
      <c r="C582" s="2">
        <v>832223.72</v>
      </c>
      <c r="D582" s="2">
        <v>8100.69</v>
      </c>
      <c r="E582" s="2">
        <v>30468.71</v>
      </c>
      <c r="F582" s="2">
        <v>52169.05</v>
      </c>
      <c r="G582" s="2">
        <v>507.87</v>
      </c>
      <c r="H582" s="2">
        <v>0</v>
      </c>
      <c r="I582" s="2">
        <v>0</v>
      </c>
      <c r="J582" s="100">
        <f t="shared" si="36"/>
        <v>893001.33</v>
      </c>
      <c r="K582" s="2">
        <v>1011010.1199999998</v>
      </c>
      <c r="L582" s="3">
        <f t="shared" si="37"/>
        <v>-118008.7899999998</v>
      </c>
      <c r="M582" s="101">
        <f t="shared" si="38"/>
        <v>-0.13214850419091739</v>
      </c>
      <c r="O582" s="2">
        <v>0</v>
      </c>
      <c r="P582" s="3">
        <f t="shared" si="39"/>
        <v>-893001.33</v>
      </c>
    </row>
    <row r="583" spans="1:16" x14ac:dyDescent="0.35">
      <c r="A583">
        <v>74020</v>
      </c>
      <c r="B583" s="2">
        <v>53118.83</v>
      </c>
      <c r="C583" s="2">
        <v>86718.2</v>
      </c>
      <c r="D583" s="2">
        <v>885.34</v>
      </c>
      <c r="E583" s="2">
        <v>1449.25</v>
      </c>
      <c r="F583" s="2">
        <v>2481.42</v>
      </c>
      <c r="G583" s="2">
        <v>24.16</v>
      </c>
      <c r="H583" s="2">
        <v>0</v>
      </c>
      <c r="I583" s="2">
        <v>0</v>
      </c>
      <c r="J583" s="100">
        <f t="shared" si="36"/>
        <v>90109.119999999995</v>
      </c>
      <c r="K583" s="2">
        <v>84307.66</v>
      </c>
      <c r="L583" s="3">
        <f t="shared" si="37"/>
        <v>5801.4599999999919</v>
      </c>
      <c r="M583" s="101">
        <f t="shared" si="38"/>
        <v>6.4382606333298911E-2</v>
      </c>
      <c r="O583" s="2">
        <v>4233.43</v>
      </c>
      <c r="P583" s="3">
        <f t="shared" si="39"/>
        <v>-85875.69</v>
      </c>
    </row>
    <row r="584" spans="1:16" x14ac:dyDescent="0.35">
      <c r="A584">
        <v>74021</v>
      </c>
      <c r="B584" s="2">
        <v>84435.31</v>
      </c>
      <c r="C584" s="2">
        <v>144571.92000000001</v>
      </c>
      <c r="D584" s="2">
        <v>1407.25</v>
      </c>
      <c r="E584" s="2">
        <v>8221.2099999999991</v>
      </c>
      <c r="F584" s="2">
        <v>14076.65</v>
      </c>
      <c r="G584" s="2">
        <v>137.02000000000001</v>
      </c>
      <c r="H584" s="2">
        <v>0</v>
      </c>
      <c r="I584" s="2">
        <v>0</v>
      </c>
      <c r="J584" s="100">
        <f t="shared" si="36"/>
        <v>160192.84</v>
      </c>
      <c r="K584" s="2">
        <v>123118.06</v>
      </c>
      <c r="L584" s="3">
        <f t="shared" si="37"/>
        <v>37074.78</v>
      </c>
      <c r="M584" s="101">
        <f t="shared" si="38"/>
        <v>0.23143843382762924</v>
      </c>
      <c r="O584" s="2">
        <v>0</v>
      </c>
      <c r="P584" s="3">
        <f t="shared" si="39"/>
        <v>-160192.84</v>
      </c>
    </row>
    <row r="585" spans="1:16" x14ac:dyDescent="0.35">
      <c r="A585">
        <v>74022</v>
      </c>
      <c r="B585" s="2">
        <v>7560</v>
      </c>
      <c r="C585" s="2">
        <v>12944.4</v>
      </c>
      <c r="D585" s="2">
        <v>126</v>
      </c>
      <c r="E585" s="2">
        <v>0</v>
      </c>
      <c r="F585" s="2">
        <v>0</v>
      </c>
      <c r="G585" s="2">
        <v>0</v>
      </c>
      <c r="H585" s="2">
        <v>0</v>
      </c>
      <c r="I585" s="2">
        <v>0</v>
      </c>
      <c r="J585" s="100">
        <f t="shared" si="36"/>
        <v>13070.4</v>
      </c>
      <c r="K585" s="2">
        <v>13070.4</v>
      </c>
      <c r="L585" s="3">
        <f t="shared" si="37"/>
        <v>0</v>
      </c>
      <c r="M585" s="101">
        <f t="shared" si="38"/>
        <v>0</v>
      </c>
      <c r="O585" s="2">
        <v>0</v>
      </c>
      <c r="P585" s="3">
        <f t="shared" si="39"/>
        <v>-13070.4</v>
      </c>
    </row>
    <row r="586" spans="1:16" x14ac:dyDescent="0.35">
      <c r="A586">
        <v>74024</v>
      </c>
      <c r="B586" s="2">
        <v>437264.37</v>
      </c>
      <c r="C586" s="2">
        <v>748917.96</v>
      </c>
      <c r="D586" s="2">
        <v>7287.43</v>
      </c>
      <c r="E586" s="2">
        <v>2654.51</v>
      </c>
      <c r="F586" s="2">
        <v>4545.1000000000004</v>
      </c>
      <c r="G586" s="2">
        <v>44.24</v>
      </c>
      <c r="H586" s="2">
        <v>0</v>
      </c>
      <c r="I586" s="2">
        <v>0</v>
      </c>
      <c r="J586" s="100">
        <f t="shared" si="36"/>
        <v>760794.73</v>
      </c>
      <c r="K586" s="2">
        <v>790912.78</v>
      </c>
      <c r="L586" s="3">
        <f t="shared" si="37"/>
        <v>-30118.050000000047</v>
      </c>
      <c r="M586" s="101">
        <f t="shared" si="38"/>
        <v>-3.958761649150757E-2</v>
      </c>
      <c r="O586" s="2">
        <v>0</v>
      </c>
      <c r="P586" s="3">
        <f t="shared" si="39"/>
        <v>-760794.73</v>
      </c>
    </row>
    <row r="587" spans="1:16" x14ac:dyDescent="0.35">
      <c r="A587">
        <v>74101</v>
      </c>
      <c r="B587" s="2">
        <v>33837.089999999997</v>
      </c>
      <c r="C587" s="2">
        <v>53922.33</v>
      </c>
      <c r="D587" s="2">
        <v>564.04</v>
      </c>
      <c r="E587" s="2">
        <v>4402.1899999999996</v>
      </c>
      <c r="F587" s="2">
        <v>7560.59</v>
      </c>
      <c r="G587" s="2">
        <v>73.34</v>
      </c>
      <c r="H587" s="2">
        <v>0</v>
      </c>
      <c r="I587" s="2">
        <v>0</v>
      </c>
      <c r="J587" s="100">
        <f t="shared" si="36"/>
        <v>62120.3</v>
      </c>
      <c r="K587" s="2">
        <v>57443.640000000007</v>
      </c>
      <c r="L587" s="3">
        <f t="shared" si="37"/>
        <v>4676.6599999999962</v>
      </c>
      <c r="M587" s="101">
        <f t="shared" si="38"/>
        <v>7.5283924900555799E-2</v>
      </c>
      <c r="O587" s="2">
        <v>3981.04</v>
      </c>
      <c r="P587" s="3">
        <f t="shared" si="39"/>
        <v>-58139.26</v>
      </c>
    </row>
    <row r="588" spans="1:16" x14ac:dyDescent="0.35">
      <c r="A588">
        <v>74102</v>
      </c>
      <c r="B588" s="2">
        <v>306273.93</v>
      </c>
      <c r="C588" s="2">
        <v>490888.69</v>
      </c>
      <c r="D588" s="2">
        <v>5104.62</v>
      </c>
      <c r="E588" s="2">
        <v>24706.12</v>
      </c>
      <c r="F588" s="2">
        <v>42301.69</v>
      </c>
      <c r="G588" s="2">
        <v>411.77</v>
      </c>
      <c r="H588" s="2">
        <v>0</v>
      </c>
      <c r="I588" s="2">
        <v>0</v>
      </c>
      <c r="J588" s="100">
        <f t="shared" si="36"/>
        <v>538706.77</v>
      </c>
      <c r="K588" s="2">
        <v>557188.39999999991</v>
      </c>
      <c r="L588" s="3">
        <f t="shared" si="37"/>
        <v>-18481.629999999888</v>
      </c>
      <c r="M588" s="101">
        <f t="shared" si="38"/>
        <v>-3.43074025225261E-2</v>
      </c>
      <c r="O588" s="2">
        <v>33519.97</v>
      </c>
      <c r="P588" s="3">
        <f t="shared" si="39"/>
        <v>-505186.80000000005</v>
      </c>
    </row>
    <row r="589" spans="1:16" x14ac:dyDescent="0.35">
      <c r="A589">
        <v>74103</v>
      </c>
      <c r="B589" s="2">
        <v>28636.13</v>
      </c>
      <c r="C589" s="2">
        <v>49031.360000000001</v>
      </c>
      <c r="D589" s="2">
        <v>477.29</v>
      </c>
      <c r="E589" s="2">
        <v>16383.8</v>
      </c>
      <c r="F589" s="2">
        <v>28052.61</v>
      </c>
      <c r="G589" s="2">
        <v>273.06</v>
      </c>
      <c r="H589" s="2">
        <v>0</v>
      </c>
      <c r="I589" s="2">
        <v>0</v>
      </c>
      <c r="J589" s="100">
        <f t="shared" si="36"/>
        <v>77834.319999999992</v>
      </c>
      <c r="K589" s="2">
        <v>74164.299999999988</v>
      </c>
      <c r="L589" s="3">
        <f t="shared" si="37"/>
        <v>3670.0200000000041</v>
      </c>
      <c r="M589" s="101">
        <f t="shared" si="38"/>
        <v>4.715169349459216E-2</v>
      </c>
      <c r="O589" s="2">
        <v>0</v>
      </c>
      <c r="P589" s="3">
        <f t="shared" si="39"/>
        <v>-77834.319999999992</v>
      </c>
    </row>
    <row r="590" spans="1:16" x14ac:dyDescent="0.35">
      <c r="A590">
        <v>74106</v>
      </c>
      <c r="B590" s="2">
        <v>15820.69</v>
      </c>
      <c r="C590" s="2">
        <v>25777.02</v>
      </c>
      <c r="D590" s="2">
        <v>0</v>
      </c>
      <c r="E590" s="2">
        <v>432</v>
      </c>
      <c r="F590" s="2">
        <v>739.68</v>
      </c>
      <c r="G590" s="2">
        <v>0</v>
      </c>
      <c r="H590" s="2">
        <v>0</v>
      </c>
      <c r="I590" s="2">
        <v>0</v>
      </c>
      <c r="J590" s="100">
        <f t="shared" si="36"/>
        <v>26516.7</v>
      </c>
      <c r="K590" s="2">
        <v>26186.239999999998</v>
      </c>
      <c r="L590" s="3">
        <f t="shared" si="37"/>
        <v>330.46000000000276</v>
      </c>
      <c r="M590" s="101">
        <f t="shared" si="38"/>
        <v>1.2462335056775645E-2</v>
      </c>
      <c r="O590" s="2">
        <v>1309.3599999999999</v>
      </c>
      <c r="P590" s="3">
        <f t="shared" si="39"/>
        <v>-25207.34</v>
      </c>
    </row>
    <row r="591" spans="1:16" x14ac:dyDescent="0.35">
      <c r="A591">
        <v>74108</v>
      </c>
      <c r="B591" s="2">
        <v>216</v>
      </c>
      <c r="C591" s="2">
        <v>369.84</v>
      </c>
      <c r="D591" s="2">
        <v>0</v>
      </c>
      <c r="E591" s="2">
        <v>0</v>
      </c>
      <c r="F591" s="2">
        <v>0</v>
      </c>
      <c r="G591" s="2">
        <v>0</v>
      </c>
      <c r="H591" s="2">
        <v>0</v>
      </c>
      <c r="I591" s="2">
        <v>0</v>
      </c>
      <c r="J591" s="100">
        <f t="shared" si="36"/>
        <v>369.84</v>
      </c>
      <c r="K591" s="2">
        <v>385.25</v>
      </c>
      <c r="L591" s="3">
        <f t="shared" si="37"/>
        <v>-15.410000000000025</v>
      </c>
      <c r="M591" s="101">
        <f t="shared" si="38"/>
        <v>-4.1666666666666734E-2</v>
      </c>
      <c r="O591" s="2">
        <v>0</v>
      </c>
      <c r="P591" s="3">
        <f t="shared" si="39"/>
        <v>-369.84</v>
      </c>
    </row>
    <row r="592" spans="1:16" x14ac:dyDescent="0.35">
      <c r="A592">
        <v>74109</v>
      </c>
      <c r="B592" s="2">
        <v>70211.48</v>
      </c>
      <c r="C592" s="2">
        <v>120217.58</v>
      </c>
      <c r="D592" s="2">
        <v>1170.1500000000001</v>
      </c>
      <c r="E592" s="2">
        <v>0</v>
      </c>
      <c r="F592" s="2">
        <v>0</v>
      </c>
      <c r="G592" s="2">
        <v>0</v>
      </c>
      <c r="H592" s="2">
        <v>0</v>
      </c>
      <c r="I592" s="2">
        <v>0</v>
      </c>
      <c r="J592" s="100">
        <f t="shared" si="36"/>
        <v>121387.73</v>
      </c>
      <c r="K592" s="2">
        <v>115080.74</v>
      </c>
      <c r="L592" s="3">
        <f t="shared" si="37"/>
        <v>6306.9899999999907</v>
      </c>
      <c r="M592" s="101">
        <f t="shared" si="38"/>
        <v>5.1957393057766144E-2</v>
      </c>
      <c r="O592" s="2">
        <v>0</v>
      </c>
      <c r="P592" s="3">
        <f t="shared" si="39"/>
        <v>-121387.73</v>
      </c>
    </row>
    <row r="593" spans="1:16" x14ac:dyDescent="0.35">
      <c r="A593">
        <v>74201</v>
      </c>
      <c r="B593" s="2">
        <v>994961.05</v>
      </c>
      <c r="C593" s="2">
        <v>1703595.78</v>
      </c>
      <c r="D593" s="2">
        <v>16582.66</v>
      </c>
      <c r="E593" s="2">
        <v>76961.119999999995</v>
      </c>
      <c r="F593" s="2">
        <v>131774.14000000001</v>
      </c>
      <c r="G593" s="2">
        <v>1282.69</v>
      </c>
      <c r="H593" s="2">
        <v>0</v>
      </c>
      <c r="I593" s="2">
        <v>0</v>
      </c>
      <c r="J593" s="100">
        <f t="shared" si="36"/>
        <v>1853235.27</v>
      </c>
      <c r="K593" s="2">
        <v>1845666.22</v>
      </c>
      <c r="L593" s="3">
        <f t="shared" si="37"/>
        <v>7569.0500000000466</v>
      </c>
      <c r="M593" s="101">
        <f t="shared" si="38"/>
        <v>4.0842358887331377E-3</v>
      </c>
      <c r="O593" s="2">
        <v>0</v>
      </c>
      <c r="P593" s="3">
        <f t="shared" si="39"/>
        <v>-1853235.27</v>
      </c>
    </row>
    <row r="594" spans="1:16" x14ac:dyDescent="0.35">
      <c r="A594">
        <v>74202</v>
      </c>
      <c r="B594" s="2">
        <v>348457.29</v>
      </c>
      <c r="C594" s="2">
        <v>596635.49</v>
      </c>
      <c r="D594" s="2">
        <v>5807.59</v>
      </c>
      <c r="E594" s="2">
        <v>7816.05</v>
      </c>
      <c r="F594" s="2">
        <v>13382.82</v>
      </c>
      <c r="G594" s="2">
        <v>130.26</v>
      </c>
      <c r="H594" s="2">
        <v>0</v>
      </c>
      <c r="I594" s="2">
        <v>0</v>
      </c>
      <c r="J594" s="100">
        <f t="shared" si="36"/>
        <v>615956.15999999992</v>
      </c>
      <c r="K594" s="2">
        <v>564345.17000000004</v>
      </c>
      <c r="L594" s="3">
        <f t="shared" si="37"/>
        <v>51610.989999999874</v>
      </c>
      <c r="M594" s="101">
        <f t="shared" si="38"/>
        <v>8.3790037914386439E-2</v>
      </c>
      <c r="O594" s="2">
        <v>0</v>
      </c>
      <c r="P594" s="3">
        <f t="shared" si="39"/>
        <v>-615956.15999999992</v>
      </c>
    </row>
    <row r="595" spans="1:16" x14ac:dyDescent="0.35">
      <c r="A595">
        <v>74203</v>
      </c>
      <c r="B595" s="2">
        <v>3109464.01</v>
      </c>
      <c r="C595" s="2">
        <v>4969698.75</v>
      </c>
      <c r="D595" s="2">
        <v>51825.05</v>
      </c>
      <c r="E595" s="2">
        <v>279111.71000000002</v>
      </c>
      <c r="F595" s="2">
        <v>477900.87</v>
      </c>
      <c r="G595" s="2">
        <v>4652.1000000000004</v>
      </c>
      <c r="H595" s="2">
        <v>0</v>
      </c>
      <c r="I595" s="2">
        <v>0</v>
      </c>
      <c r="J595" s="100">
        <f t="shared" si="36"/>
        <v>5504076.7699999996</v>
      </c>
      <c r="K595" s="2">
        <v>5303723.55</v>
      </c>
      <c r="L595" s="3">
        <f t="shared" si="37"/>
        <v>200353.21999999974</v>
      </c>
      <c r="M595" s="101">
        <f t="shared" si="38"/>
        <v>3.6400876726870174E-2</v>
      </c>
      <c r="O595" s="2">
        <v>354392.92</v>
      </c>
      <c r="P595" s="3">
        <f t="shared" si="39"/>
        <v>-5149683.8499999996</v>
      </c>
    </row>
    <row r="596" spans="1:16" x14ac:dyDescent="0.35">
      <c r="A596">
        <v>74204</v>
      </c>
      <c r="B596" s="2">
        <v>22802333.879999999</v>
      </c>
      <c r="C596" s="2">
        <v>39041544.149999999</v>
      </c>
      <c r="D596" s="2">
        <v>0</v>
      </c>
      <c r="E596" s="2">
        <v>793119.43</v>
      </c>
      <c r="F596" s="2">
        <v>1357996.47</v>
      </c>
      <c r="G596" s="2">
        <v>0</v>
      </c>
      <c r="H596" s="2">
        <v>0</v>
      </c>
      <c r="I596" s="2">
        <v>0</v>
      </c>
      <c r="J596" s="100">
        <f t="shared" si="36"/>
        <v>40399540.619999997</v>
      </c>
      <c r="K596" s="2">
        <v>40520791.380000003</v>
      </c>
      <c r="L596" s="3">
        <f t="shared" si="37"/>
        <v>-121250.76000000536</v>
      </c>
      <c r="M596" s="101">
        <f t="shared" si="38"/>
        <v>-3.001290562694655E-3</v>
      </c>
      <c r="O596" s="2">
        <v>0</v>
      </c>
      <c r="P596" s="3">
        <f t="shared" si="39"/>
        <v>-40399540.619999997</v>
      </c>
    </row>
    <row r="597" spans="1:16" x14ac:dyDescent="0.35">
      <c r="A597">
        <v>74208</v>
      </c>
      <c r="B597" s="2">
        <v>535144</v>
      </c>
      <c r="C597" s="2">
        <v>859070.38</v>
      </c>
      <c r="D597" s="2">
        <v>8919.16</v>
      </c>
      <c r="E597" s="2">
        <v>7987.64</v>
      </c>
      <c r="F597" s="2">
        <v>13676.49</v>
      </c>
      <c r="G597" s="2">
        <v>133.12</v>
      </c>
      <c r="H597" s="2">
        <v>0</v>
      </c>
      <c r="I597" s="2">
        <v>0</v>
      </c>
      <c r="J597" s="100">
        <f t="shared" si="36"/>
        <v>881799.15</v>
      </c>
      <c r="K597" s="2">
        <v>952629.13</v>
      </c>
      <c r="L597" s="3">
        <f t="shared" si="37"/>
        <v>-70829.979999999981</v>
      </c>
      <c r="M597" s="101">
        <f t="shared" si="38"/>
        <v>-8.0324391331064421E-2</v>
      </c>
      <c r="O597" s="2">
        <v>57577.02</v>
      </c>
      <c r="P597" s="3">
        <f t="shared" si="39"/>
        <v>-824222.13</v>
      </c>
    </row>
    <row r="598" spans="1:16" x14ac:dyDescent="0.35">
      <c r="A598">
        <v>74211</v>
      </c>
      <c r="B598" s="2">
        <v>66576.17</v>
      </c>
      <c r="C598" s="2">
        <v>113994.37</v>
      </c>
      <c r="D598" s="2">
        <v>1109.6400000000001</v>
      </c>
      <c r="E598" s="2">
        <v>13324.31</v>
      </c>
      <c r="F598" s="2">
        <v>22814.17</v>
      </c>
      <c r="G598" s="2">
        <v>222.06</v>
      </c>
      <c r="H598" s="2">
        <v>0</v>
      </c>
      <c r="I598" s="2">
        <v>0</v>
      </c>
      <c r="J598" s="100">
        <f t="shared" si="36"/>
        <v>138140.24</v>
      </c>
      <c r="K598" s="2">
        <v>132817.33000000002</v>
      </c>
      <c r="L598" s="3">
        <f t="shared" si="37"/>
        <v>5322.9099999999744</v>
      </c>
      <c r="M598" s="101">
        <f t="shared" si="38"/>
        <v>3.8532653483155772E-2</v>
      </c>
      <c r="O598" s="2">
        <v>0</v>
      </c>
      <c r="P598" s="3">
        <f t="shared" si="39"/>
        <v>-138140.24</v>
      </c>
    </row>
    <row r="599" spans="1:16" x14ac:dyDescent="0.35">
      <c r="A599">
        <v>74213</v>
      </c>
      <c r="B599" s="2">
        <v>47595.06</v>
      </c>
      <c r="C599" s="2">
        <v>76952.94</v>
      </c>
      <c r="D599" s="2">
        <v>793.29</v>
      </c>
      <c r="E599" s="2">
        <v>0</v>
      </c>
      <c r="F599" s="2">
        <v>0</v>
      </c>
      <c r="G599" s="2">
        <v>0</v>
      </c>
      <c r="H599" s="2">
        <v>0</v>
      </c>
      <c r="I599" s="2">
        <v>0</v>
      </c>
      <c r="J599" s="100">
        <f t="shared" si="36"/>
        <v>77746.23</v>
      </c>
      <c r="K599" s="2">
        <v>75757.05</v>
      </c>
      <c r="L599" s="3">
        <f t="shared" si="37"/>
        <v>1989.179999999993</v>
      </c>
      <c r="M599" s="101">
        <f t="shared" si="38"/>
        <v>2.5585549292872375E-2</v>
      </c>
      <c r="O599" s="2">
        <v>4540.66</v>
      </c>
      <c r="P599" s="3">
        <f t="shared" si="39"/>
        <v>-73205.569999999992</v>
      </c>
    </row>
    <row r="600" spans="1:16" x14ac:dyDescent="0.35">
      <c r="A600">
        <v>74214</v>
      </c>
      <c r="B600" s="2">
        <v>96074.240000000005</v>
      </c>
      <c r="C600" s="2">
        <v>164500.18</v>
      </c>
      <c r="D600" s="2">
        <v>1601.2</v>
      </c>
      <c r="E600" s="2">
        <v>19704.75</v>
      </c>
      <c r="F600" s="2">
        <v>33738.85</v>
      </c>
      <c r="G600" s="2">
        <v>328.41</v>
      </c>
      <c r="H600" s="2">
        <v>0</v>
      </c>
      <c r="I600" s="2">
        <v>0</v>
      </c>
      <c r="J600" s="100">
        <f t="shared" si="36"/>
        <v>200168.64</v>
      </c>
      <c r="K600" s="2">
        <v>177610.78000000003</v>
      </c>
      <c r="L600" s="3">
        <f t="shared" si="37"/>
        <v>22557.859999999986</v>
      </c>
      <c r="M600" s="101">
        <f t="shared" si="38"/>
        <v>0.11269427618631962</v>
      </c>
      <c r="O600" s="2">
        <v>0</v>
      </c>
      <c r="P600" s="3">
        <f t="shared" si="39"/>
        <v>-200168.64</v>
      </c>
    </row>
    <row r="601" spans="1:16" x14ac:dyDescent="0.35">
      <c r="A601">
        <v>74215</v>
      </c>
      <c r="B601" s="2">
        <v>259053.17</v>
      </c>
      <c r="C601" s="2">
        <v>443556.22</v>
      </c>
      <c r="D601" s="2">
        <v>4317.6099999999997</v>
      </c>
      <c r="E601" s="2">
        <v>18523.41</v>
      </c>
      <c r="F601" s="2">
        <v>31716.06</v>
      </c>
      <c r="G601" s="2">
        <v>308.73</v>
      </c>
      <c r="H601" s="2">
        <v>0</v>
      </c>
      <c r="I601" s="2">
        <v>0</v>
      </c>
      <c r="J601" s="100">
        <f t="shared" si="36"/>
        <v>479898.61999999994</v>
      </c>
      <c r="K601" s="2">
        <v>479751.71</v>
      </c>
      <c r="L601" s="3">
        <f t="shared" si="37"/>
        <v>146.90999999991618</v>
      </c>
      <c r="M601" s="101">
        <f t="shared" si="38"/>
        <v>3.0612715660636032E-4</v>
      </c>
      <c r="O601" s="2">
        <v>0</v>
      </c>
      <c r="P601" s="3">
        <f t="shared" si="39"/>
        <v>-479898.61999999994</v>
      </c>
    </row>
    <row r="602" spans="1:16" x14ac:dyDescent="0.35">
      <c r="A602">
        <v>74216</v>
      </c>
      <c r="B602" s="2">
        <v>99807.39</v>
      </c>
      <c r="C602" s="2">
        <v>162528.29</v>
      </c>
      <c r="D602" s="2">
        <v>1663.48</v>
      </c>
      <c r="E602" s="2">
        <v>60.88</v>
      </c>
      <c r="F602" s="2">
        <v>104.24</v>
      </c>
      <c r="G602" s="2">
        <v>1.01</v>
      </c>
      <c r="H602" s="2">
        <v>0</v>
      </c>
      <c r="I602" s="2">
        <v>0</v>
      </c>
      <c r="J602" s="100">
        <f t="shared" si="36"/>
        <v>164297.02000000002</v>
      </c>
      <c r="K602" s="2">
        <v>153502.23000000001</v>
      </c>
      <c r="L602" s="3">
        <f t="shared" si="37"/>
        <v>10794.790000000008</v>
      </c>
      <c r="M602" s="101">
        <f t="shared" si="38"/>
        <v>6.5702895889408142E-2</v>
      </c>
      <c r="O602" s="2">
        <v>8364.08</v>
      </c>
      <c r="P602" s="3">
        <f t="shared" si="39"/>
        <v>-155932.94000000003</v>
      </c>
    </row>
    <row r="603" spans="1:16" x14ac:dyDescent="0.35">
      <c r="A603">
        <v>74217</v>
      </c>
      <c r="B603" s="2">
        <v>26041.02</v>
      </c>
      <c r="C603" s="2">
        <v>42376.98</v>
      </c>
      <c r="D603" s="2">
        <v>434.04</v>
      </c>
      <c r="E603" s="2">
        <v>216</v>
      </c>
      <c r="F603" s="2">
        <v>369.84</v>
      </c>
      <c r="G603" s="2">
        <v>3.6</v>
      </c>
      <c r="H603" s="2">
        <v>0</v>
      </c>
      <c r="I603" s="2">
        <v>0</v>
      </c>
      <c r="J603" s="100">
        <f t="shared" si="36"/>
        <v>43184.46</v>
      </c>
      <c r="K603" s="2">
        <v>38957.659999999996</v>
      </c>
      <c r="L603" s="3">
        <f t="shared" si="37"/>
        <v>4226.8000000000029</v>
      </c>
      <c r="M603" s="101">
        <f t="shared" si="38"/>
        <v>9.7877801412823109E-2</v>
      </c>
      <c r="O603" s="2">
        <v>2211</v>
      </c>
      <c r="P603" s="3">
        <f t="shared" si="39"/>
        <v>-40973.46</v>
      </c>
    </row>
    <row r="604" spans="1:16" x14ac:dyDescent="0.35">
      <c r="A604">
        <v>74218</v>
      </c>
      <c r="B604" s="2">
        <v>6957.41</v>
      </c>
      <c r="C604" s="2">
        <v>10795.81</v>
      </c>
      <c r="D604" s="2">
        <v>115.09</v>
      </c>
      <c r="E604" s="2">
        <v>2602.87</v>
      </c>
      <c r="F604" s="2">
        <v>4470.87</v>
      </c>
      <c r="G604" s="2">
        <v>43.37</v>
      </c>
      <c r="H604" s="2">
        <v>0</v>
      </c>
      <c r="I604" s="2">
        <v>0</v>
      </c>
      <c r="J604" s="100">
        <f t="shared" si="36"/>
        <v>15425.14</v>
      </c>
      <c r="K604" s="2">
        <v>18077.329999999998</v>
      </c>
      <c r="L604" s="3">
        <f t="shared" si="37"/>
        <v>-2652.1899999999987</v>
      </c>
      <c r="M604" s="101">
        <f t="shared" si="38"/>
        <v>-0.17193944430974362</v>
      </c>
      <c r="O604" s="2">
        <v>1282.1199999999999</v>
      </c>
      <c r="P604" s="3">
        <f t="shared" si="39"/>
        <v>-14143.02</v>
      </c>
    </row>
    <row r="605" spans="1:16" x14ac:dyDescent="0.35">
      <c r="A605">
        <v>74219</v>
      </c>
      <c r="B605" s="2">
        <v>114997.97</v>
      </c>
      <c r="C605" s="2">
        <v>196900.5</v>
      </c>
      <c r="D605" s="2">
        <v>1916.62</v>
      </c>
      <c r="E605" s="2">
        <v>37668.9</v>
      </c>
      <c r="F605" s="2">
        <v>64497.5</v>
      </c>
      <c r="G605" s="2">
        <v>627.82000000000005</v>
      </c>
      <c r="H605" s="2">
        <v>0</v>
      </c>
      <c r="I605" s="2">
        <v>0</v>
      </c>
      <c r="J605" s="100">
        <f t="shared" si="36"/>
        <v>263942.44</v>
      </c>
      <c r="K605" s="2">
        <v>237466.02000000002</v>
      </c>
      <c r="L605" s="3">
        <f t="shared" si="37"/>
        <v>26476.419999999984</v>
      </c>
      <c r="M605" s="101">
        <f t="shared" si="38"/>
        <v>0.10031134060895998</v>
      </c>
      <c r="O605" s="2">
        <v>0</v>
      </c>
      <c r="P605" s="3">
        <f t="shared" si="39"/>
        <v>-263942.44</v>
      </c>
    </row>
    <row r="606" spans="1:16" x14ac:dyDescent="0.35">
      <c r="A606">
        <v>74221</v>
      </c>
      <c r="B606" s="2">
        <v>18355.66</v>
      </c>
      <c r="C606" s="2">
        <v>28884.32</v>
      </c>
      <c r="D606" s="2">
        <v>305.98</v>
      </c>
      <c r="E606" s="2">
        <v>4107.29</v>
      </c>
      <c r="F606" s="2">
        <v>7032.3</v>
      </c>
      <c r="G606" s="2">
        <v>68.45</v>
      </c>
      <c r="H606" s="2">
        <v>0</v>
      </c>
      <c r="I606" s="2">
        <v>0</v>
      </c>
      <c r="J606" s="100">
        <f t="shared" si="36"/>
        <v>36291.049999999996</v>
      </c>
      <c r="K606" s="2">
        <v>44647.83</v>
      </c>
      <c r="L606" s="3">
        <f t="shared" si="37"/>
        <v>-8356.7800000000061</v>
      </c>
      <c r="M606" s="101">
        <f t="shared" si="38"/>
        <v>-0.23027109989928665</v>
      </c>
      <c r="O606" s="2">
        <v>2546.31</v>
      </c>
      <c r="P606" s="3">
        <f t="shared" si="39"/>
        <v>-33744.74</v>
      </c>
    </row>
    <row r="607" spans="1:16" x14ac:dyDescent="0.35">
      <c r="A607">
        <v>74222</v>
      </c>
      <c r="B607" s="2">
        <v>20100.98</v>
      </c>
      <c r="C607" s="2">
        <v>32157.58</v>
      </c>
      <c r="D607" s="2">
        <v>0</v>
      </c>
      <c r="E607" s="2">
        <v>2391.16</v>
      </c>
      <c r="F607" s="2">
        <v>4094.16</v>
      </c>
      <c r="G607" s="2">
        <v>0</v>
      </c>
      <c r="H607" s="2">
        <v>0</v>
      </c>
      <c r="I607" s="2">
        <v>0</v>
      </c>
      <c r="J607" s="100">
        <f t="shared" si="36"/>
        <v>36251.740000000005</v>
      </c>
      <c r="K607" s="2">
        <v>36662.539999999994</v>
      </c>
      <c r="L607" s="3">
        <f t="shared" si="37"/>
        <v>-410.79999999998836</v>
      </c>
      <c r="M607" s="101">
        <f t="shared" si="38"/>
        <v>-1.1331869863349685E-2</v>
      </c>
      <c r="O607" s="2">
        <v>2259.7800000000002</v>
      </c>
      <c r="P607" s="3">
        <f t="shared" si="39"/>
        <v>-33991.960000000006</v>
      </c>
    </row>
    <row r="608" spans="1:16" x14ac:dyDescent="0.35">
      <c r="A608">
        <v>74223</v>
      </c>
      <c r="B608" s="2">
        <v>10976.28</v>
      </c>
      <c r="C608" s="2">
        <v>17753.16</v>
      </c>
      <c r="D608" s="2">
        <v>182.95</v>
      </c>
      <c r="E608" s="2">
        <v>4283.03</v>
      </c>
      <c r="F608" s="2">
        <v>7333.5</v>
      </c>
      <c r="G608" s="2">
        <v>71.39</v>
      </c>
      <c r="H608" s="2">
        <v>0</v>
      </c>
      <c r="I608" s="2">
        <v>0</v>
      </c>
      <c r="J608" s="100">
        <f t="shared" si="36"/>
        <v>25341</v>
      </c>
      <c r="K608" s="2">
        <v>20241.579999999998</v>
      </c>
      <c r="L608" s="3">
        <f t="shared" si="37"/>
        <v>5099.4200000000019</v>
      </c>
      <c r="M608" s="101">
        <f t="shared" si="38"/>
        <v>0.20123199558028498</v>
      </c>
      <c r="O608" s="2">
        <v>1040.3499999999999</v>
      </c>
      <c r="P608" s="3">
        <f t="shared" si="39"/>
        <v>-24300.65</v>
      </c>
    </row>
    <row r="609" spans="1:16" x14ac:dyDescent="0.35">
      <c r="A609">
        <v>74224</v>
      </c>
      <c r="B609" s="2">
        <v>3168</v>
      </c>
      <c r="C609" s="2">
        <v>5168.1400000000003</v>
      </c>
      <c r="D609" s="2">
        <v>0</v>
      </c>
      <c r="E609" s="2">
        <v>0</v>
      </c>
      <c r="F609" s="2">
        <v>0</v>
      </c>
      <c r="G609" s="2">
        <v>0</v>
      </c>
      <c r="H609" s="2">
        <v>0</v>
      </c>
      <c r="I609" s="2">
        <v>0</v>
      </c>
      <c r="J609" s="100">
        <f t="shared" si="36"/>
        <v>5168.1400000000003</v>
      </c>
      <c r="K609" s="2">
        <v>4626.9399999999996</v>
      </c>
      <c r="L609" s="3">
        <f t="shared" si="37"/>
        <v>541.20000000000073</v>
      </c>
      <c r="M609" s="101">
        <f t="shared" si="38"/>
        <v>0.1047185254269429</v>
      </c>
      <c r="O609" s="2">
        <v>256.19</v>
      </c>
      <c r="P609" s="3">
        <f t="shared" si="39"/>
        <v>-4911.9500000000007</v>
      </c>
    </row>
    <row r="610" spans="1:16" x14ac:dyDescent="0.35">
      <c r="A610">
        <v>74226</v>
      </c>
      <c r="B610" s="2">
        <v>44669.75</v>
      </c>
      <c r="C610" s="2">
        <v>71881.39</v>
      </c>
      <c r="D610" s="2">
        <v>744.57</v>
      </c>
      <c r="E610" s="2">
        <v>7179.68</v>
      </c>
      <c r="F610" s="2">
        <v>12293.31</v>
      </c>
      <c r="G610" s="2">
        <v>119.67</v>
      </c>
      <c r="H610" s="2">
        <v>0</v>
      </c>
      <c r="I610" s="2">
        <v>0</v>
      </c>
      <c r="J610" s="100">
        <f t="shared" si="36"/>
        <v>85038.94</v>
      </c>
      <c r="K610" s="2">
        <v>97184.669999999984</v>
      </c>
      <c r="L610" s="3">
        <f t="shared" si="37"/>
        <v>-12145.729999999981</v>
      </c>
      <c r="M610" s="101">
        <f t="shared" si="38"/>
        <v>-0.14282551028975646</v>
      </c>
      <c r="O610" s="2">
        <v>4602.7</v>
      </c>
      <c r="P610" s="3">
        <f t="shared" si="39"/>
        <v>-80436.240000000005</v>
      </c>
    </row>
    <row r="611" spans="1:16" x14ac:dyDescent="0.35">
      <c r="A611">
        <v>74227</v>
      </c>
      <c r="B611" s="2">
        <v>17272.84</v>
      </c>
      <c r="C611" s="2">
        <v>29574.52</v>
      </c>
      <c r="D611" s="2">
        <v>287.88</v>
      </c>
      <c r="E611" s="2">
        <v>5440.76</v>
      </c>
      <c r="F611" s="2">
        <v>9315.9</v>
      </c>
      <c r="G611" s="2">
        <v>90.68</v>
      </c>
      <c r="H611" s="2">
        <v>0</v>
      </c>
      <c r="I611" s="2">
        <v>0</v>
      </c>
      <c r="J611" s="100">
        <f t="shared" si="36"/>
        <v>39268.980000000003</v>
      </c>
      <c r="K611" s="2">
        <v>34605.57</v>
      </c>
      <c r="L611" s="3">
        <f t="shared" si="37"/>
        <v>4663.4100000000035</v>
      </c>
      <c r="M611" s="101">
        <f t="shared" si="38"/>
        <v>0.11875556737149789</v>
      </c>
      <c r="O611" s="2">
        <v>0</v>
      </c>
      <c r="P611" s="3">
        <f t="shared" si="39"/>
        <v>-39268.980000000003</v>
      </c>
    </row>
    <row r="612" spans="1:16" x14ac:dyDescent="0.35">
      <c r="A612">
        <v>74228</v>
      </c>
      <c r="B612" s="2">
        <v>5287.89</v>
      </c>
      <c r="C612" s="2">
        <v>9053.86</v>
      </c>
      <c r="D612" s="2">
        <v>88.13</v>
      </c>
      <c r="E612" s="2">
        <v>0</v>
      </c>
      <c r="F612" s="2">
        <v>0</v>
      </c>
      <c r="G612" s="2">
        <v>0</v>
      </c>
      <c r="H612" s="2">
        <v>0</v>
      </c>
      <c r="I612" s="2">
        <v>0</v>
      </c>
      <c r="J612" s="100">
        <f t="shared" si="36"/>
        <v>9141.99</v>
      </c>
      <c r="K612" s="2">
        <v>14042.83</v>
      </c>
      <c r="L612" s="3">
        <f t="shared" si="37"/>
        <v>-4900.84</v>
      </c>
      <c r="M612" s="101">
        <f t="shared" si="38"/>
        <v>-0.53608021885825741</v>
      </c>
      <c r="O612" s="2">
        <v>0</v>
      </c>
      <c r="P612" s="3">
        <f t="shared" si="39"/>
        <v>-9141.99</v>
      </c>
    </row>
    <row r="613" spans="1:16" x14ac:dyDescent="0.35">
      <c r="A613">
        <v>74229</v>
      </c>
      <c r="B613" s="2">
        <v>28833.040000000001</v>
      </c>
      <c r="C613" s="2">
        <v>46650.98</v>
      </c>
      <c r="D613" s="2">
        <v>480.51</v>
      </c>
      <c r="E613" s="2">
        <v>0</v>
      </c>
      <c r="F613" s="2">
        <v>0</v>
      </c>
      <c r="G613" s="2">
        <v>0</v>
      </c>
      <c r="H613" s="2">
        <v>0</v>
      </c>
      <c r="I613" s="2">
        <v>0</v>
      </c>
      <c r="J613" s="100">
        <f t="shared" si="36"/>
        <v>47131.490000000005</v>
      </c>
      <c r="K613" s="2">
        <v>114353.54</v>
      </c>
      <c r="L613" s="3">
        <f t="shared" si="37"/>
        <v>-67222.049999999988</v>
      </c>
      <c r="M613" s="101">
        <f t="shared" si="38"/>
        <v>-1.4262661757563782</v>
      </c>
      <c r="O613" s="2">
        <v>2712.55</v>
      </c>
      <c r="P613" s="3">
        <f t="shared" si="39"/>
        <v>-44418.94</v>
      </c>
    </row>
    <row r="614" spans="1:16" x14ac:dyDescent="0.35">
      <c r="A614">
        <v>74230</v>
      </c>
      <c r="B614" s="2">
        <v>745677.35</v>
      </c>
      <c r="C614" s="2">
        <v>1196549.26</v>
      </c>
      <c r="D614" s="2">
        <v>0</v>
      </c>
      <c r="E614" s="2">
        <v>80237.87</v>
      </c>
      <c r="F614" s="2">
        <v>137385.69</v>
      </c>
      <c r="G614" s="2">
        <v>0</v>
      </c>
      <c r="H614" s="2">
        <v>0</v>
      </c>
      <c r="I614" s="2">
        <v>0</v>
      </c>
      <c r="J614" s="100">
        <f t="shared" si="36"/>
        <v>1333934.9499999997</v>
      </c>
      <c r="K614" s="2">
        <v>1319386.1499999999</v>
      </c>
      <c r="L614" s="3">
        <f t="shared" si="37"/>
        <v>14548.799999999814</v>
      </c>
      <c r="M614" s="101">
        <f t="shared" si="38"/>
        <v>1.0906678770205262E-2</v>
      </c>
      <c r="O614" s="2">
        <v>80218.09</v>
      </c>
      <c r="P614" s="3">
        <f t="shared" si="39"/>
        <v>-1253716.8599999996</v>
      </c>
    </row>
    <row r="615" spans="1:16" x14ac:dyDescent="0.35">
      <c r="A615">
        <v>74233</v>
      </c>
      <c r="B615" s="2">
        <v>42194.59</v>
      </c>
      <c r="C615" s="2">
        <v>72246.36</v>
      </c>
      <c r="D615" s="2">
        <v>703.23</v>
      </c>
      <c r="E615" s="2">
        <v>0</v>
      </c>
      <c r="F615" s="2">
        <v>0</v>
      </c>
      <c r="G615" s="2">
        <v>0</v>
      </c>
      <c r="H615" s="2">
        <v>0</v>
      </c>
      <c r="I615" s="2">
        <v>0</v>
      </c>
      <c r="J615" s="100">
        <f t="shared" si="36"/>
        <v>72949.59</v>
      </c>
      <c r="K615" s="2">
        <v>68250.5</v>
      </c>
      <c r="L615" s="3">
        <f t="shared" si="37"/>
        <v>4699.0899999999965</v>
      </c>
      <c r="M615" s="101">
        <f t="shared" si="38"/>
        <v>6.4415577935393417E-2</v>
      </c>
      <c r="O615" s="2">
        <v>0</v>
      </c>
      <c r="P615" s="3">
        <f t="shared" si="39"/>
        <v>-72949.59</v>
      </c>
    </row>
    <row r="616" spans="1:16" x14ac:dyDescent="0.35">
      <c r="A616">
        <v>74234</v>
      </c>
      <c r="B616" s="2">
        <v>0</v>
      </c>
      <c r="C616" s="2">
        <v>0</v>
      </c>
      <c r="D616" s="2">
        <v>0</v>
      </c>
      <c r="E616" s="2">
        <v>0</v>
      </c>
      <c r="F616" s="2">
        <v>0</v>
      </c>
      <c r="G616" s="2">
        <v>0</v>
      </c>
      <c r="H616" s="2">
        <v>0</v>
      </c>
      <c r="I616" s="2">
        <v>0</v>
      </c>
      <c r="J616" s="100">
        <f t="shared" si="36"/>
        <v>0</v>
      </c>
      <c r="K616" s="2">
        <v>2027.78</v>
      </c>
      <c r="L616" s="3">
        <f t="shared" si="37"/>
        <v>-2027.78</v>
      </c>
      <c r="M616" s="101">
        <f t="shared" si="38"/>
        <v>0</v>
      </c>
      <c r="O616" s="2">
        <v>0</v>
      </c>
      <c r="P616" s="3">
        <f t="shared" si="39"/>
        <v>0</v>
      </c>
    </row>
    <row r="617" spans="1:16" x14ac:dyDescent="0.35">
      <c r="A617">
        <v>74242</v>
      </c>
      <c r="B617" s="2">
        <v>145498.97</v>
      </c>
      <c r="C617" s="2">
        <v>249126.59</v>
      </c>
      <c r="D617" s="2">
        <v>2425.02</v>
      </c>
      <c r="E617" s="2">
        <v>0</v>
      </c>
      <c r="F617" s="2">
        <v>0</v>
      </c>
      <c r="G617" s="2">
        <v>0</v>
      </c>
      <c r="H617" s="2">
        <v>0</v>
      </c>
      <c r="I617" s="2">
        <v>0</v>
      </c>
      <c r="J617" s="100">
        <f t="shared" si="36"/>
        <v>251551.61</v>
      </c>
      <c r="K617" s="2">
        <v>237297.09</v>
      </c>
      <c r="L617" s="3">
        <f t="shared" si="37"/>
        <v>14254.51999999999</v>
      </c>
      <c r="M617" s="101">
        <f t="shared" si="38"/>
        <v>5.666638349084703E-2</v>
      </c>
      <c r="O617" s="2">
        <v>0</v>
      </c>
      <c r="P617" s="3">
        <f t="shared" si="39"/>
        <v>-251551.61</v>
      </c>
    </row>
    <row r="618" spans="1:16" x14ac:dyDescent="0.35">
      <c r="A618">
        <v>74243</v>
      </c>
      <c r="B618" s="2">
        <v>166012.32</v>
      </c>
      <c r="C618" s="2">
        <v>284249.74</v>
      </c>
      <c r="D618" s="2">
        <v>2766.86</v>
      </c>
      <c r="E618" s="2">
        <v>18040.349999999999</v>
      </c>
      <c r="F618" s="2">
        <v>30889.38</v>
      </c>
      <c r="G618" s="2">
        <v>300.68</v>
      </c>
      <c r="H618" s="2">
        <v>0</v>
      </c>
      <c r="I618" s="2">
        <v>0</v>
      </c>
      <c r="J618" s="100">
        <f t="shared" si="36"/>
        <v>318206.65999999997</v>
      </c>
      <c r="K618" s="2">
        <v>331210.64999999997</v>
      </c>
      <c r="L618" s="3">
        <f t="shared" si="37"/>
        <v>-13003.989999999991</v>
      </c>
      <c r="M618" s="101">
        <f t="shared" si="38"/>
        <v>-4.0866492234951937E-2</v>
      </c>
      <c r="O618" s="2">
        <v>0</v>
      </c>
      <c r="P618" s="3">
        <f t="shared" si="39"/>
        <v>-318206.65999999997</v>
      </c>
    </row>
    <row r="619" spans="1:16" x14ac:dyDescent="0.35">
      <c r="A619">
        <v>74301</v>
      </c>
      <c r="B619" s="2">
        <v>1300903.1299999999</v>
      </c>
      <c r="C619" s="2">
        <v>2096449.86</v>
      </c>
      <c r="D619" s="2">
        <v>21681.66</v>
      </c>
      <c r="E619" s="2">
        <v>86879.54</v>
      </c>
      <c r="F619" s="2">
        <v>148757.1</v>
      </c>
      <c r="G619" s="2">
        <v>1447.95</v>
      </c>
      <c r="H619" s="2">
        <v>0</v>
      </c>
      <c r="I619" s="2">
        <v>0</v>
      </c>
      <c r="J619" s="100">
        <f t="shared" si="36"/>
        <v>2268336.5700000003</v>
      </c>
      <c r="K619" s="2">
        <v>2206256.7200000002</v>
      </c>
      <c r="L619" s="3">
        <f t="shared" si="37"/>
        <v>62079.850000000093</v>
      </c>
      <c r="M619" s="101">
        <f t="shared" si="38"/>
        <v>2.7368006503549907E-2</v>
      </c>
      <c r="O619" s="2">
        <v>130980.39</v>
      </c>
      <c r="P619" s="3">
        <f t="shared" si="39"/>
        <v>-2137356.1800000002</v>
      </c>
    </row>
    <row r="620" spans="1:16" x14ac:dyDescent="0.35">
      <c r="A620">
        <v>74302</v>
      </c>
      <c r="B620" s="2">
        <v>1242576.1499999999</v>
      </c>
      <c r="C620" s="2">
        <v>1992302.49</v>
      </c>
      <c r="D620" s="2">
        <v>20719.349999999999</v>
      </c>
      <c r="E620" s="2">
        <v>118666.53</v>
      </c>
      <c r="F620" s="2">
        <v>203183.87</v>
      </c>
      <c r="G620" s="2">
        <v>1977.78</v>
      </c>
      <c r="H620" s="2">
        <v>0</v>
      </c>
      <c r="I620" s="2">
        <v>0</v>
      </c>
      <c r="J620" s="100">
        <f t="shared" si="36"/>
        <v>2218183.4900000002</v>
      </c>
      <c r="K620" s="2">
        <v>2269446.31</v>
      </c>
      <c r="L620" s="3">
        <f t="shared" si="37"/>
        <v>-51262.819999999832</v>
      </c>
      <c r="M620" s="101">
        <f t="shared" si="38"/>
        <v>-2.3110270286972441E-2</v>
      </c>
      <c r="O620" s="2">
        <v>134244.71</v>
      </c>
      <c r="P620" s="3">
        <f t="shared" si="39"/>
        <v>-2083938.7800000003</v>
      </c>
    </row>
    <row r="621" spans="1:16" x14ac:dyDescent="0.35">
      <c r="A621">
        <v>74304</v>
      </c>
      <c r="B621" s="2">
        <v>46658.69</v>
      </c>
      <c r="C621" s="2">
        <v>72840.289999999994</v>
      </c>
      <c r="D621" s="2">
        <v>777.66</v>
      </c>
      <c r="E621" s="2">
        <v>5006.7700000000004</v>
      </c>
      <c r="F621" s="2">
        <v>8572.85</v>
      </c>
      <c r="G621" s="2">
        <v>83.44</v>
      </c>
      <c r="H621" s="2">
        <v>0</v>
      </c>
      <c r="I621" s="2">
        <v>0</v>
      </c>
      <c r="J621" s="100">
        <f t="shared" si="36"/>
        <v>82274.240000000005</v>
      </c>
      <c r="K621" s="2">
        <v>97839.679999999993</v>
      </c>
      <c r="L621" s="3">
        <f t="shared" si="37"/>
        <v>-15565.439999999988</v>
      </c>
      <c r="M621" s="101">
        <f t="shared" si="38"/>
        <v>-0.18918971478800639</v>
      </c>
      <c r="O621" s="2">
        <v>7049.34</v>
      </c>
      <c r="P621" s="3">
        <f t="shared" si="39"/>
        <v>-75224.900000000009</v>
      </c>
    </row>
    <row r="622" spans="1:16" x14ac:dyDescent="0.35">
      <c r="A622">
        <v>74305</v>
      </c>
      <c r="B622" s="2">
        <v>72603.02</v>
      </c>
      <c r="C622" s="2">
        <v>124312.9</v>
      </c>
      <c r="D622" s="2">
        <v>1210.05</v>
      </c>
      <c r="E622" s="2">
        <v>9494.44</v>
      </c>
      <c r="F622" s="2">
        <v>16256.4</v>
      </c>
      <c r="G622" s="2">
        <v>158.26</v>
      </c>
      <c r="H622" s="2">
        <v>0</v>
      </c>
      <c r="I622" s="2">
        <v>0</v>
      </c>
      <c r="J622" s="100">
        <f t="shared" si="36"/>
        <v>141937.60999999999</v>
      </c>
      <c r="K622" s="2">
        <v>133349.28999999998</v>
      </c>
      <c r="L622" s="3">
        <f t="shared" si="37"/>
        <v>8588.320000000007</v>
      </c>
      <c r="M622" s="101">
        <f t="shared" si="38"/>
        <v>6.0507711803798922E-2</v>
      </c>
      <c r="O622" s="2">
        <v>0</v>
      </c>
      <c r="P622" s="3">
        <f t="shared" si="39"/>
        <v>-141937.60999999999</v>
      </c>
    </row>
    <row r="623" spans="1:16" x14ac:dyDescent="0.35">
      <c r="A623">
        <v>74306</v>
      </c>
      <c r="B623" s="2">
        <v>123521.67</v>
      </c>
      <c r="C623" s="2">
        <v>211496.7</v>
      </c>
      <c r="D623" s="2">
        <v>0</v>
      </c>
      <c r="E623" s="2">
        <v>0</v>
      </c>
      <c r="F623" s="2">
        <v>0</v>
      </c>
      <c r="G623" s="2">
        <v>0</v>
      </c>
      <c r="H623" s="2">
        <v>0</v>
      </c>
      <c r="I623" s="2">
        <v>0</v>
      </c>
      <c r="J623" s="100">
        <f t="shared" si="36"/>
        <v>211496.7</v>
      </c>
      <c r="K623" s="2">
        <v>184450.56</v>
      </c>
      <c r="L623" s="3">
        <f t="shared" si="37"/>
        <v>27046.140000000014</v>
      </c>
      <c r="M623" s="101">
        <f t="shared" si="38"/>
        <v>0.12787972578295553</v>
      </c>
      <c r="O623" s="2">
        <v>0</v>
      </c>
      <c r="P623" s="3">
        <f t="shared" si="39"/>
        <v>-211496.7</v>
      </c>
    </row>
    <row r="624" spans="1:16" x14ac:dyDescent="0.35">
      <c r="A624">
        <v>74307</v>
      </c>
      <c r="B624" s="2">
        <v>68796.320000000007</v>
      </c>
      <c r="C624" s="2">
        <v>109163.08</v>
      </c>
      <c r="D624" s="2">
        <v>1146.57</v>
      </c>
      <c r="E624" s="2">
        <v>15453.09</v>
      </c>
      <c r="F624" s="2">
        <v>26459.200000000001</v>
      </c>
      <c r="G624" s="2">
        <v>257.57</v>
      </c>
      <c r="H624" s="2">
        <v>0</v>
      </c>
      <c r="I624" s="2">
        <v>0</v>
      </c>
      <c r="J624" s="100">
        <f t="shared" si="36"/>
        <v>137026.42000000001</v>
      </c>
      <c r="K624" s="2">
        <v>128694.37</v>
      </c>
      <c r="L624" s="3">
        <f t="shared" si="37"/>
        <v>8332.0500000000175</v>
      </c>
      <c r="M624" s="101">
        <f t="shared" si="38"/>
        <v>6.0806156944040547E-2</v>
      </c>
      <c r="O624" s="2">
        <v>8630.15</v>
      </c>
      <c r="P624" s="3">
        <f t="shared" si="39"/>
        <v>-128396.27000000002</v>
      </c>
    </row>
    <row r="625" spans="1:16" x14ac:dyDescent="0.35">
      <c r="A625">
        <v>74308</v>
      </c>
      <c r="B625" s="2">
        <v>2986.15</v>
      </c>
      <c r="C625" s="2">
        <v>4834.0200000000004</v>
      </c>
      <c r="D625" s="2">
        <v>50.21</v>
      </c>
      <c r="E625" s="2">
        <v>3643.14</v>
      </c>
      <c r="F625" s="2">
        <v>5370.61</v>
      </c>
      <c r="G625" s="2">
        <v>67.319999999999993</v>
      </c>
      <c r="H625" s="2">
        <v>0</v>
      </c>
      <c r="I625" s="2">
        <v>0</v>
      </c>
      <c r="J625" s="100">
        <f t="shared" si="36"/>
        <v>10322.16</v>
      </c>
      <c r="K625" s="2">
        <v>1363.67</v>
      </c>
      <c r="L625" s="3">
        <f t="shared" si="37"/>
        <v>8958.49</v>
      </c>
      <c r="M625" s="101">
        <f t="shared" si="38"/>
        <v>0.86788908523022312</v>
      </c>
      <c r="O625" s="2">
        <v>76.41</v>
      </c>
      <c r="P625" s="3">
        <f t="shared" si="39"/>
        <v>-10245.75</v>
      </c>
    </row>
    <row r="626" spans="1:16" x14ac:dyDescent="0.35">
      <c r="A626">
        <v>74309</v>
      </c>
      <c r="B626" s="2">
        <v>2255.17</v>
      </c>
      <c r="C626" s="2">
        <v>3621.15</v>
      </c>
      <c r="D626" s="2">
        <v>37.590000000000003</v>
      </c>
      <c r="E626" s="2">
        <v>0</v>
      </c>
      <c r="F626" s="2">
        <v>0</v>
      </c>
      <c r="G626" s="2">
        <v>0</v>
      </c>
      <c r="H626" s="2">
        <v>0</v>
      </c>
      <c r="I626" s="2">
        <v>0</v>
      </c>
      <c r="J626" s="100">
        <f t="shared" si="36"/>
        <v>3658.7400000000002</v>
      </c>
      <c r="K626" s="2">
        <v>3785.84</v>
      </c>
      <c r="L626" s="3">
        <f t="shared" si="37"/>
        <v>-127.09999999999991</v>
      </c>
      <c r="M626" s="101">
        <f t="shared" si="38"/>
        <v>-3.4738735192989909E-2</v>
      </c>
      <c r="O626" s="2">
        <v>240.17</v>
      </c>
      <c r="P626" s="3">
        <f t="shared" si="39"/>
        <v>-3418.57</v>
      </c>
    </row>
    <row r="627" spans="1:16" x14ac:dyDescent="0.35">
      <c r="A627">
        <v>74310</v>
      </c>
      <c r="B627" s="2">
        <v>111780</v>
      </c>
      <c r="C627" s="2">
        <v>191391.64</v>
      </c>
      <c r="D627" s="2">
        <v>1863.03</v>
      </c>
      <c r="E627" s="2">
        <v>7302.61</v>
      </c>
      <c r="F627" s="2">
        <v>12503.66</v>
      </c>
      <c r="G627" s="2">
        <v>121.73</v>
      </c>
      <c r="H627" s="2">
        <v>0</v>
      </c>
      <c r="I627" s="2">
        <v>0</v>
      </c>
      <c r="J627" s="100">
        <f t="shared" si="36"/>
        <v>205880.06000000003</v>
      </c>
      <c r="K627" s="2">
        <v>183603.63</v>
      </c>
      <c r="L627" s="3">
        <f t="shared" si="37"/>
        <v>22276.430000000022</v>
      </c>
      <c r="M627" s="101">
        <f t="shared" si="38"/>
        <v>0.1082010079072253</v>
      </c>
      <c r="O627" s="2">
        <v>0</v>
      </c>
      <c r="P627" s="3">
        <f t="shared" si="39"/>
        <v>-205880.06000000003</v>
      </c>
    </row>
    <row r="628" spans="1:16" x14ac:dyDescent="0.35">
      <c r="A628">
        <v>74311</v>
      </c>
      <c r="B628" s="2">
        <v>515372.76</v>
      </c>
      <c r="C628" s="2">
        <v>836176.21</v>
      </c>
      <c r="D628" s="2">
        <v>8589.75</v>
      </c>
      <c r="E628" s="2">
        <v>284.88</v>
      </c>
      <c r="F628" s="2">
        <v>487.77</v>
      </c>
      <c r="G628" s="2">
        <v>4.75</v>
      </c>
      <c r="H628" s="2">
        <v>0</v>
      </c>
      <c r="I628" s="2">
        <v>0</v>
      </c>
      <c r="J628" s="100">
        <f t="shared" si="36"/>
        <v>845258.48</v>
      </c>
      <c r="K628" s="2">
        <v>920725.48</v>
      </c>
      <c r="L628" s="3">
        <f t="shared" si="37"/>
        <v>-75467</v>
      </c>
      <c r="M628" s="101">
        <f t="shared" si="38"/>
        <v>-8.9282748160065789E-2</v>
      </c>
      <c r="O628" s="2">
        <v>46252.41</v>
      </c>
      <c r="P628" s="3">
        <f t="shared" si="39"/>
        <v>-799006.07</v>
      </c>
    </row>
    <row r="629" spans="1:16" x14ac:dyDescent="0.35">
      <c r="A629">
        <v>74312</v>
      </c>
      <c r="B629" s="2">
        <v>2613.2800000000002</v>
      </c>
      <c r="C629" s="2">
        <v>4212.9799999999996</v>
      </c>
      <c r="D629" s="2">
        <v>43.55</v>
      </c>
      <c r="E629" s="2">
        <v>0</v>
      </c>
      <c r="F629" s="2">
        <v>0</v>
      </c>
      <c r="G629" s="2">
        <v>0</v>
      </c>
      <c r="H629" s="2">
        <v>0</v>
      </c>
      <c r="I629" s="2">
        <v>0</v>
      </c>
      <c r="J629" s="100">
        <f t="shared" si="36"/>
        <v>4256.53</v>
      </c>
      <c r="K629" s="2">
        <v>4364.2300000000005</v>
      </c>
      <c r="L629" s="3">
        <f t="shared" si="37"/>
        <v>-107.70000000000073</v>
      </c>
      <c r="M629" s="101">
        <f t="shared" si="38"/>
        <v>-2.5302300230469591E-2</v>
      </c>
      <c r="O629" s="2">
        <v>261.52999999999997</v>
      </c>
      <c r="P629" s="3">
        <f t="shared" si="39"/>
        <v>-3995</v>
      </c>
    </row>
    <row r="630" spans="1:16" x14ac:dyDescent="0.35">
      <c r="A630">
        <v>74313</v>
      </c>
      <c r="B630" s="2">
        <v>49725.599999999999</v>
      </c>
      <c r="C630" s="2">
        <v>85134.47</v>
      </c>
      <c r="D630" s="2">
        <v>828.69</v>
      </c>
      <c r="E630" s="2">
        <v>0</v>
      </c>
      <c r="F630" s="2">
        <v>0</v>
      </c>
      <c r="G630" s="2">
        <v>0</v>
      </c>
      <c r="H630" s="2">
        <v>0</v>
      </c>
      <c r="I630" s="2">
        <v>0</v>
      </c>
      <c r="J630" s="100">
        <f t="shared" si="36"/>
        <v>85963.16</v>
      </c>
      <c r="K630" s="2">
        <v>61065.78</v>
      </c>
      <c r="L630" s="3">
        <f t="shared" si="37"/>
        <v>24897.380000000005</v>
      </c>
      <c r="M630" s="101">
        <f t="shared" si="38"/>
        <v>0.28962848736598334</v>
      </c>
      <c r="O630" s="2">
        <v>0</v>
      </c>
      <c r="P630" s="3">
        <f t="shared" si="39"/>
        <v>-85963.16</v>
      </c>
    </row>
    <row r="631" spans="1:16" x14ac:dyDescent="0.35">
      <c r="A631">
        <v>74401</v>
      </c>
      <c r="B631" s="2">
        <v>404110.67</v>
      </c>
      <c r="C631" s="2">
        <v>645886.03</v>
      </c>
      <c r="D631" s="2">
        <v>6735.04</v>
      </c>
      <c r="E631" s="2">
        <v>39392.730000000003</v>
      </c>
      <c r="F631" s="2">
        <v>67448.5</v>
      </c>
      <c r="G631" s="2">
        <v>656.57</v>
      </c>
      <c r="H631" s="2">
        <v>0</v>
      </c>
      <c r="I631" s="2">
        <v>0</v>
      </c>
      <c r="J631" s="100">
        <f t="shared" si="36"/>
        <v>720726.14</v>
      </c>
      <c r="K631" s="2">
        <v>699381.3899999999</v>
      </c>
      <c r="L631" s="3">
        <f t="shared" si="37"/>
        <v>21344.750000000116</v>
      </c>
      <c r="M631" s="101">
        <f t="shared" si="38"/>
        <v>2.9615617937764984E-2</v>
      </c>
      <c r="O631" s="2">
        <v>46041.1</v>
      </c>
      <c r="P631" s="3">
        <f t="shared" si="39"/>
        <v>-674685.04</v>
      </c>
    </row>
    <row r="632" spans="1:16" x14ac:dyDescent="0.35">
      <c r="A632">
        <v>74402</v>
      </c>
      <c r="B632" s="2">
        <v>400837.16</v>
      </c>
      <c r="C632" s="2">
        <v>643478.47</v>
      </c>
      <c r="D632" s="2">
        <v>6680.69</v>
      </c>
      <c r="E632" s="2">
        <v>8127.26</v>
      </c>
      <c r="F632" s="2">
        <v>13915.56</v>
      </c>
      <c r="G632" s="2">
        <v>135.47</v>
      </c>
      <c r="H632" s="2">
        <v>0</v>
      </c>
      <c r="I632" s="2">
        <v>0</v>
      </c>
      <c r="J632" s="100">
        <f t="shared" si="36"/>
        <v>664210.18999999994</v>
      </c>
      <c r="K632" s="2">
        <v>658221.03</v>
      </c>
      <c r="L632" s="3">
        <f t="shared" si="37"/>
        <v>5989.1599999999162</v>
      </c>
      <c r="M632" s="101">
        <f t="shared" si="38"/>
        <v>9.0169649459908418E-3</v>
      </c>
      <c r="O632" s="2">
        <v>42844.02</v>
      </c>
      <c r="P632" s="3">
        <f t="shared" si="39"/>
        <v>-621366.16999999993</v>
      </c>
    </row>
    <row r="633" spans="1:16" x14ac:dyDescent="0.35">
      <c r="A633">
        <v>74405</v>
      </c>
      <c r="B633" s="2">
        <v>15577.52</v>
      </c>
      <c r="C633" s="2">
        <v>25051.21</v>
      </c>
      <c r="D633" s="2">
        <v>259.64</v>
      </c>
      <c r="E633" s="2">
        <v>2209.62</v>
      </c>
      <c r="F633" s="2">
        <v>3783.26</v>
      </c>
      <c r="G633" s="2">
        <v>36.83</v>
      </c>
      <c r="H633" s="2">
        <v>0</v>
      </c>
      <c r="I633" s="2">
        <v>0</v>
      </c>
      <c r="J633" s="100">
        <f t="shared" si="36"/>
        <v>29130.94</v>
      </c>
      <c r="K633" s="2">
        <v>30383.08</v>
      </c>
      <c r="L633" s="3">
        <f t="shared" si="37"/>
        <v>-1252.1400000000031</v>
      </c>
      <c r="M633" s="101">
        <f t="shared" si="38"/>
        <v>-4.2983164978541821E-2</v>
      </c>
      <c r="O633" s="2">
        <v>1620.86</v>
      </c>
      <c r="P633" s="3">
        <f t="shared" si="39"/>
        <v>-27510.079999999998</v>
      </c>
    </row>
    <row r="634" spans="1:16" x14ac:dyDescent="0.35">
      <c r="A634">
        <v>74406</v>
      </c>
      <c r="B634" s="2">
        <v>17031.79</v>
      </c>
      <c r="C634" s="2">
        <v>27935.4</v>
      </c>
      <c r="D634" s="2">
        <v>283.88</v>
      </c>
      <c r="E634" s="2">
        <v>0</v>
      </c>
      <c r="F634" s="2">
        <v>0</v>
      </c>
      <c r="G634" s="2">
        <v>0</v>
      </c>
      <c r="H634" s="2">
        <v>0</v>
      </c>
      <c r="I634" s="2">
        <v>0</v>
      </c>
      <c r="J634" s="100">
        <f t="shared" si="36"/>
        <v>28219.280000000002</v>
      </c>
      <c r="K634" s="2">
        <v>26980.329999999998</v>
      </c>
      <c r="L634" s="3">
        <f t="shared" si="37"/>
        <v>1238.9500000000044</v>
      </c>
      <c r="M634" s="101">
        <f t="shared" si="38"/>
        <v>4.3904380267675298E-2</v>
      </c>
      <c r="O634" s="2">
        <v>1227.02</v>
      </c>
      <c r="P634" s="3">
        <f t="shared" si="39"/>
        <v>-26992.260000000002</v>
      </c>
    </row>
    <row r="635" spans="1:16" x14ac:dyDescent="0.35">
      <c r="A635">
        <v>74407</v>
      </c>
      <c r="B635" s="2">
        <v>228791.88</v>
      </c>
      <c r="C635" s="2">
        <v>369512.76</v>
      </c>
      <c r="D635" s="2">
        <v>3813.26</v>
      </c>
      <c r="E635" s="2">
        <v>860.91</v>
      </c>
      <c r="F635" s="2">
        <v>1474.06</v>
      </c>
      <c r="G635" s="2">
        <v>14.35</v>
      </c>
      <c r="H635" s="2">
        <v>0</v>
      </c>
      <c r="I635" s="2">
        <v>0</v>
      </c>
      <c r="J635" s="100">
        <f t="shared" si="36"/>
        <v>374814.43</v>
      </c>
      <c r="K635" s="2">
        <v>389225.5</v>
      </c>
      <c r="L635" s="3">
        <f t="shared" si="37"/>
        <v>-14411.070000000007</v>
      </c>
      <c r="M635" s="101">
        <f t="shared" si="38"/>
        <v>-3.8448546391343597E-2</v>
      </c>
      <c r="O635" s="2">
        <v>22229.35</v>
      </c>
      <c r="P635" s="3">
        <f t="shared" si="39"/>
        <v>-352585.08</v>
      </c>
    </row>
    <row r="636" spans="1:16" x14ac:dyDescent="0.35">
      <c r="A636">
        <v>74408</v>
      </c>
      <c r="B636" s="2">
        <v>36149.4</v>
      </c>
      <c r="C636" s="2">
        <v>61895.83</v>
      </c>
      <c r="D636" s="2">
        <v>602.51</v>
      </c>
      <c r="E636" s="2">
        <v>5043.6899999999996</v>
      </c>
      <c r="F636" s="2">
        <v>8637.61</v>
      </c>
      <c r="G636" s="2">
        <v>84.07</v>
      </c>
      <c r="H636" s="2">
        <v>0</v>
      </c>
      <c r="I636" s="2">
        <v>0</v>
      </c>
      <c r="J636" s="100">
        <f t="shared" si="36"/>
        <v>71220.02</v>
      </c>
      <c r="K636" s="2">
        <v>75306.50999999998</v>
      </c>
      <c r="L636" s="3">
        <f t="shared" si="37"/>
        <v>-4086.4899999999761</v>
      </c>
      <c r="M636" s="101">
        <f t="shared" si="38"/>
        <v>-5.7378388829432733E-2</v>
      </c>
      <c r="O636" s="2">
        <v>0</v>
      </c>
      <c r="P636" s="3">
        <f t="shared" si="39"/>
        <v>-71220.02</v>
      </c>
    </row>
    <row r="637" spans="1:16" x14ac:dyDescent="0.35">
      <c r="A637">
        <v>74410</v>
      </c>
      <c r="B637" s="2">
        <v>3844.34</v>
      </c>
      <c r="C637" s="2">
        <v>6155.77</v>
      </c>
      <c r="D637" s="2">
        <v>0</v>
      </c>
      <c r="E637" s="2">
        <v>72.02</v>
      </c>
      <c r="F637" s="2">
        <v>123.28</v>
      </c>
      <c r="G637" s="2">
        <v>0</v>
      </c>
      <c r="H637" s="2">
        <v>0</v>
      </c>
      <c r="I637" s="2">
        <v>0</v>
      </c>
      <c r="J637" s="100">
        <f t="shared" si="36"/>
        <v>6279.05</v>
      </c>
      <c r="K637" s="2">
        <v>6414.23</v>
      </c>
      <c r="L637" s="3">
        <f t="shared" si="37"/>
        <v>-135.17999999999938</v>
      </c>
      <c r="M637" s="101">
        <f t="shared" si="38"/>
        <v>-2.1528734442312035E-2</v>
      </c>
      <c r="O637" s="2">
        <v>426.26</v>
      </c>
      <c r="P637" s="3">
        <f t="shared" si="39"/>
        <v>-5852.79</v>
      </c>
    </row>
    <row r="638" spans="1:16" x14ac:dyDescent="0.35">
      <c r="A638">
        <v>74411</v>
      </c>
      <c r="B638" s="2">
        <v>7703.1</v>
      </c>
      <c r="C638" s="2">
        <v>13191.15</v>
      </c>
      <c r="D638" s="2">
        <v>128.43</v>
      </c>
      <c r="E638" s="2">
        <v>1685.02</v>
      </c>
      <c r="F638" s="2">
        <v>2883.47</v>
      </c>
      <c r="G638" s="2">
        <v>28.05</v>
      </c>
      <c r="H638" s="2">
        <v>0</v>
      </c>
      <c r="I638" s="2">
        <v>0</v>
      </c>
      <c r="J638" s="100">
        <f t="shared" si="36"/>
        <v>16231.099999999999</v>
      </c>
      <c r="K638" s="2">
        <v>20750.8</v>
      </c>
      <c r="L638" s="3">
        <f t="shared" si="37"/>
        <v>-4519.7000000000007</v>
      </c>
      <c r="M638" s="101">
        <f t="shared" si="38"/>
        <v>-0.27845925414790135</v>
      </c>
      <c r="O638" s="2">
        <v>0</v>
      </c>
      <c r="P638" s="3">
        <f t="shared" si="39"/>
        <v>-16231.099999999999</v>
      </c>
    </row>
    <row r="639" spans="1:16" x14ac:dyDescent="0.35">
      <c r="A639">
        <v>74412</v>
      </c>
      <c r="B639" s="2">
        <v>7068.55</v>
      </c>
      <c r="C639" s="2">
        <v>12103.02</v>
      </c>
      <c r="D639" s="2">
        <v>117.81</v>
      </c>
      <c r="E639" s="2">
        <v>0</v>
      </c>
      <c r="F639" s="2">
        <v>0</v>
      </c>
      <c r="G639" s="2">
        <v>0</v>
      </c>
      <c r="H639" s="2">
        <v>0</v>
      </c>
      <c r="I639" s="2">
        <v>0</v>
      </c>
      <c r="J639" s="100">
        <f t="shared" si="36"/>
        <v>12220.83</v>
      </c>
      <c r="K639" s="2">
        <v>9872.59</v>
      </c>
      <c r="L639" s="3">
        <f t="shared" si="37"/>
        <v>2348.2399999999998</v>
      </c>
      <c r="M639" s="101">
        <f t="shared" si="38"/>
        <v>0.19215061497459662</v>
      </c>
      <c r="O639" s="2">
        <v>0</v>
      </c>
      <c r="P639" s="3">
        <f t="shared" si="39"/>
        <v>-12220.83</v>
      </c>
    </row>
    <row r="640" spans="1:16" x14ac:dyDescent="0.35">
      <c r="A640">
        <v>74413</v>
      </c>
      <c r="B640" s="2">
        <v>9216.19</v>
      </c>
      <c r="C640" s="2">
        <v>15780.27</v>
      </c>
      <c r="D640" s="2">
        <v>153.62</v>
      </c>
      <c r="E640" s="2">
        <v>0</v>
      </c>
      <c r="F640" s="2">
        <v>0</v>
      </c>
      <c r="G640" s="2">
        <v>0</v>
      </c>
      <c r="H640" s="2">
        <v>0</v>
      </c>
      <c r="I640" s="2">
        <v>0</v>
      </c>
      <c r="J640" s="100">
        <f t="shared" si="36"/>
        <v>15933.890000000001</v>
      </c>
      <c r="K640" s="2">
        <v>14435.470000000001</v>
      </c>
      <c r="L640" s="3">
        <f t="shared" si="37"/>
        <v>1498.42</v>
      </c>
      <c r="M640" s="101">
        <f t="shared" si="38"/>
        <v>9.4039810743013791E-2</v>
      </c>
      <c r="O640" s="2">
        <v>0</v>
      </c>
      <c r="P640" s="3">
        <f t="shared" si="39"/>
        <v>-15933.890000000001</v>
      </c>
    </row>
    <row r="641" spans="1:16" x14ac:dyDescent="0.35">
      <c r="A641">
        <v>74414</v>
      </c>
      <c r="B641" s="2">
        <v>3330</v>
      </c>
      <c r="C641" s="2">
        <v>5701.72</v>
      </c>
      <c r="D641" s="2">
        <v>55.52</v>
      </c>
      <c r="E641" s="2">
        <v>0</v>
      </c>
      <c r="F641" s="2">
        <v>0</v>
      </c>
      <c r="G641" s="2">
        <v>0</v>
      </c>
      <c r="H641" s="2">
        <v>0</v>
      </c>
      <c r="I641" s="2">
        <v>0</v>
      </c>
      <c r="J641" s="100">
        <f t="shared" si="36"/>
        <v>5757.2400000000007</v>
      </c>
      <c r="K641" s="2">
        <v>11321.74</v>
      </c>
      <c r="L641" s="3">
        <f t="shared" si="37"/>
        <v>-5564.4999999999991</v>
      </c>
      <c r="M641" s="101">
        <f t="shared" si="38"/>
        <v>-0.96652215297607857</v>
      </c>
      <c r="O641" s="2">
        <v>0</v>
      </c>
      <c r="P641" s="3">
        <f t="shared" si="39"/>
        <v>-5757.2400000000007</v>
      </c>
    </row>
    <row r="642" spans="1:16" x14ac:dyDescent="0.35">
      <c r="A642">
        <v>74501</v>
      </c>
      <c r="B642" s="2">
        <v>622032.85</v>
      </c>
      <c r="C642" s="2">
        <v>981949.34</v>
      </c>
      <c r="D642" s="2">
        <v>10364.14</v>
      </c>
      <c r="E642" s="2">
        <v>63668.35</v>
      </c>
      <c r="F642" s="2">
        <v>109014.21</v>
      </c>
      <c r="G642" s="2">
        <v>1061.18</v>
      </c>
      <c r="H642" s="2">
        <v>0</v>
      </c>
      <c r="I642" s="2">
        <v>0</v>
      </c>
      <c r="J642" s="100">
        <f t="shared" si="36"/>
        <v>1102388.8699999999</v>
      </c>
      <c r="K642" s="2">
        <v>1221926.6499999999</v>
      </c>
      <c r="L642" s="3">
        <f t="shared" si="37"/>
        <v>-119537.78000000003</v>
      </c>
      <c r="M642" s="101">
        <f t="shared" si="38"/>
        <v>-0.10843522032293382</v>
      </c>
      <c r="O642" s="2">
        <v>82460.460000000006</v>
      </c>
      <c r="P642" s="3">
        <f t="shared" si="39"/>
        <v>-1019928.4099999999</v>
      </c>
    </row>
    <row r="643" spans="1:16" x14ac:dyDescent="0.35">
      <c r="A643">
        <v>74504</v>
      </c>
      <c r="B643" s="2">
        <v>103952.69</v>
      </c>
      <c r="C643" s="2">
        <v>167285.57999999999</v>
      </c>
      <c r="D643" s="2">
        <v>1732.53</v>
      </c>
      <c r="E643" s="2">
        <v>167.47</v>
      </c>
      <c r="F643" s="2">
        <v>286.75</v>
      </c>
      <c r="G643" s="2">
        <v>2.79</v>
      </c>
      <c r="H643" s="2">
        <v>0</v>
      </c>
      <c r="I643" s="2">
        <v>0</v>
      </c>
      <c r="J643" s="100">
        <f t="shared" ref="J643:J706" si="40">SUM(C643:I643)-E643</f>
        <v>169307.65</v>
      </c>
      <c r="K643" s="2">
        <v>178759.07</v>
      </c>
      <c r="L643" s="3">
        <f t="shared" ref="L643:L706" si="41">J643-K643</f>
        <v>-9451.4200000000128</v>
      </c>
      <c r="M643" s="101">
        <f t="shared" ref="M643:M706" si="42">IF(J643=0,0,L643/J643)</f>
        <v>-5.5823939438058544E-2</v>
      </c>
      <c r="O643" s="2">
        <v>10704.71</v>
      </c>
      <c r="P643" s="3">
        <f t="shared" ref="P643:P706" si="43">O643-J643</f>
        <v>-158602.94</v>
      </c>
    </row>
    <row r="644" spans="1:16" x14ac:dyDescent="0.35">
      <c r="A644">
        <v>74506</v>
      </c>
      <c r="B644" s="2">
        <v>21110.41</v>
      </c>
      <c r="C644" s="2">
        <v>33888.68</v>
      </c>
      <c r="D644" s="2">
        <v>351.83</v>
      </c>
      <c r="E644" s="2">
        <v>0</v>
      </c>
      <c r="F644" s="2">
        <v>0</v>
      </c>
      <c r="G644" s="2">
        <v>0</v>
      </c>
      <c r="H644" s="2">
        <v>0</v>
      </c>
      <c r="I644" s="2">
        <v>0</v>
      </c>
      <c r="J644" s="100">
        <f t="shared" si="40"/>
        <v>34240.51</v>
      </c>
      <c r="K644" s="2">
        <v>31787.85</v>
      </c>
      <c r="L644" s="3">
        <f t="shared" si="41"/>
        <v>2452.6600000000035</v>
      </c>
      <c r="M644" s="101">
        <f t="shared" si="42"/>
        <v>7.163035830949957E-2</v>
      </c>
      <c r="O644" s="2">
        <v>2257.1</v>
      </c>
      <c r="P644" s="3">
        <f t="shared" si="43"/>
        <v>-31983.410000000003</v>
      </c>
    </row>
    <row r="645" spans="1:16" x14ac:dyDescent="0.35">
      <c r="A645">
        <v>74508</v>
      </c>
      <c r="B645" s="2">
        <v>157683.82999999999</v>
      </c>
      <c r="C645" s="2">
        <v>256243.21</v>
      </c>
      <c r="D645" s="2">
        <v>0</v>
      </c>
      <c r="E645" s="2">
        <v>2576.2600000000002</v>
      </c>
      <c r="F645" s="2">
        <v>4411.13</v>
      </c>
      <c r="G645" s="2">
        <v>0</v>
      </c>
      <c r="H645" s="2">
        <v>0</v>
      </c>
      <c r="I645" s="2">
        <v>0</v>
      </c>
      <c r="J645" s="100">
        <f t="shared" si="40"/>
        <v>260654.33999999997</v>
      </c>
      <c r="K645" s="2">
        <v>279661.71000000002</v>
      </c>
      <c r="L645" s="3">
        <f t="shared" si="41"/>
        <v>-19007.370000000054</v>
      </c>
      <c r="M645" s="101">
        <f t="shared" si="42"/>
        <v>-7.2921747629446934E-2</v>
      </c>
      <c r="O645" s="2">
        <v>13746.2</v>
      </c>
      <c r="P645" s="3">
        <f t="shared" si="43"/>
        <v>-246908.13999999996</v>
      </c>
    </row>
    <row r="646" spans="1:16" x14ac:dyDescent="0.35">
      <c r="A646">
        <v>74509</v>
      </c>
      <c r="B646" s="2">
        <v>27777.34</v>
      </c>
      <c r="C646" s="2">
        <v>43867.17</v>
      </c>
      <c r="D646" s="2">
        <v>462.97</v>
      </c>
      <c r="E646" s="2">
        <v>12299.24</v>
      </c>
      <c r="F646" s="2">
        <v>21058.84</v>
      </c>
      <c r="G646" s="2">
        <v>204.99</v>
      </c>
      <c r="H646" s="2">
        <v>0</v>
      </c>
      <c r="I646" s="2">
        <v>0</v>
      </c>
      <c r="J646" s="100">
        <f t="shared" si="40"/>
        <v>65593.97</v>
      </c>
      <c r="K646" s="2">
        <v>67152.460000000006</v>
      </c>
      <c r="L646" s="3">
        <f t="shared" si="41"/>
        <v>-1558.4900000000052</v>
      </c>
      <c r="M646" s="101">
        <f t="shared" si="42"/>
        <v>-2.375965351693159E-2</v>
      </c>
      <c r="O646" s="2">
        <v>3693.65</v>
      </c>
      <c r="P646" s="3">
        <f t="shared" si="43"/>
        <v>-61900.32</v>
      </c>
    </row>
    <row r="647" spans="1:16" x14ac:dyDescent="0.35">
      <c r="A647">
        <v>74510</v>
      </c>
      <c r="B647" s="2">
        <v>7777.35</v>
      </c>
      <c r="C647" s="2">
        <v>12746.93</v>
      </c>
      <c r="D647" s="2">
        <v>129.62</v>
      </c>
      <c r="E647" s="2">
        <v>0</v>
      </c>
      <c r="F647" s="2">
        <v>0</v>
      </c>
      <c r="G647" s="2">
        <v>0</v>
      </c>
      <c r="H647" s="2">
        <v>0</v>
      </c>
      <c r="I647" s="2">
        <v>0</v>
      </c>
      <c r="J647" s="100">
        <f t="shared" si="40"/>
        <v>12876.550000000001</v>
      </c>
      <c r="K647" s="2">
        <v>11769.18</v>
      </c>
      <c r="L647" s="3">
        <f t="shared" si="41"/>
        <v>1107.3700000000008</v>
      </c>
      <c r="M647" s="101">
        <f t="shared" si="42"/>
        <v>8.5998967114638683E-2</v>
      </c>
      <c r="O647" s="2">
        <v>569.69000000000005</v>
      </c>
      <c r="P647" s="3">
        <f t="shared" si="43"/>
        <v>-12306.86</v>
      </c>
    </row>
    <row r="648" spans="1:16" x14ac:dyDescent="0.35">
      <c r="A648">
        <v>74601</v>
      </c>
      <c r="B648" s="2">
        <v>2833012.53</v>
      </c>
      <c r="C648" s="2">
        <v>4571529.4000000004</v>
      </c>
      <c r="D648" s="2">
        <v>47217.02</v>
      </c>
      <c r="E648" s="2">
        <v>194276.65</v>
      </c>
      <c r="F648" s="2">
        <v>332644</v>
      </c>
      <c r="G648" s="2">
        <v>3237.92</v>
      </c>
      <c r="H648" s="2">
        <v>0</v>
      </c>
      <c r="I648" s="2">
        <v>0</v>
      </c>
      <c r="J648" s="100">
        <f t="shared" si="40"/>
        <v>4954628.34</v>
      </c>
      <c r="K648" s="2">
        <v>4823769.6000000006</v>
      </c>
      <c r="L648" s="3">
        <f t="shared" si="41"/>
        <v>130858.73999999929</v>
      </c>
      <c r="M648" s="101">
        <f t="shared" si="42"/>
        <v>2.6411413938668766E-2</v>
      </c>
      <c r="O648" s="2">
        <v>278691.55</v>
      </c>
      <c r="P648" s="3">
        <f t="shared" si="43"/>
        <v>-4675936.79</v>
      </c>
    </row>
    <row r="649" spans="1:16" x14ac:dyDescent="0.35">
      <c r="A649">
        <v>74602</v>
      </c>
      <c r="B649" s="2">
        <v>2928721.78</v>
      </c>
      <c r="C649" s="2">
        <v>4735463.9400000004</v>
      </c>
      <c r="D649" s="2">
        <v>48812.2</v>
      </c>
      <c r="E649" s="2">
        <v>115430.29</v>
      </c>
      <c r="F649" s="2">
        <v>197619.81</v>
      </c>
      <c r="G649" s="2">
        <v>1923.95</v>
      </c>
      <c r="H649" s="2">
        <v>0</v>
      </c>
      <c r="I649" s="2">
        <v>0</v>
      </c>
      <c r="J649" s="100">
        <f t="shared" si="40"/>
        <v>4983819.9000000004</v>
      </c>
      <c r="K649" s="2">
        <v>4840268.0600000005</v>
      </c>
      <c r="L649" s="3">
        <f t="shared" si="41"/>
        <v>143551.83999999985</v>
      </c>
      <c r="M649" s="101">
        <f t="shared" si="42"/>
        <v>2.8803576951085218E-2</v>
      </c>
      <c r="O649" s="2">
        <v>279161.49</v>
      </c>
      <c r="P649" s="3">
        <f t="shared" si="43"/>
        <v>-4704658.41</v>
      </c>
    </row>
    <row r="650" spans="1:16" x14ac:dyDescent="0.35">
      <c r="A650">
        <v>74604</v>
      </c>
      <c r="B650" s="2">
        <v>527361.12</v>
      </c>
      <c r="C650" s="2">
        <v>871551.77</v>
      </c>
      <c r="D650" s="2">
        <v>8789.25</v>
      </c>
      <c r="E650" s="2">
        <v>727.74</v>
      </c>
      <c r="F650" s="2">
        <v>1246.03</v>
      </c>
      <c r="G650" s="2">
        <v>12.11</v>
      </c>
      <c r="H650" s="2">
        <v>0</v>
      </c>
      <c r="I650" s="2">
        <v>0</v>
      </c>
      <c r="J650" s="100">
        <f t="shared" si="40"/>
        <v>881599.16</v>
      </c>
      <c r="K650" s="2">
        <v>840990.33</v>
      </c>
      <c r="L650" s="3">
        <f t="shared" si="41"/>
        <v>40608.830000000075</v>
      </c>
      <c r="M650" s="101">
        <f t="shared" si="42"/>
        <v>4.6062691348299462E-2</v>
      </c>
      <c r="O650" s="2">
        <v>31405.79</v>
      </c>
      <c r="P650" s="3">
        <f t="shared" si="43"/>
        <v>-850193.37</v>
      </c>
    </row>
    <row r="651" spans="1:16" x14ac:dyDescent="0.35">
      <c r="A651">
        <v>74605</v>
      </c>
      <c r="B651" s="2">
        <v>301107.71999999997</v>
      </c>
      <c r="C651" s="2">
        <v>485897.17</v>
      </c>
      <c r="D651" s="2">
        <v>5018.54</v>
      </c>
      <c r="E651" s="2">
        <v>2962.14</v>
      </c>
      <c r="F651" s="2">
        <v>5071.76</v>
      </c>
      <c r="G651" s="2">
        <v>49.36</v>
      </c>
      <c r="H651" s="2">
        <v>0</v>
      </c>
      <c r="I651" s="2">
        <v>0</v>
      </c>
      <c r="J651" s="100">
        <f t="shared" si="40"/>
        <v>496036.82999999996</v>
      </c>
      <c r="K651" s="2">
        <v>498347.86</v>
      </c>
      <c r="L651" s="3">
        <f t="shared" si="41"/>
        <v>-2311.0300000000279</v>
      </c>
      <c r="M651" s="101">
        <f t="shared" si="42"/>
        <v>-4.6589887287200593E-3</v>
      </c>
      <c r="O651" s="2">
        <v>29666.18</v>
      </c>
      <c r="P651" s="3">
        <f t="shared" si="43"/>
        <v>-466370.64999999997</v>
      </c>
    </row>
    <row r="652" spans="1:16" x14ac:dyDescent="0.35">
      <c r="A652">
        <v>74607</v>
      </c>
      <c r="B652" s="2">
        <v>143057.45000000001</v>
      </c>
      <c r="C652" s="2">
        <v>231518.47</v>
      </c>
      <c r="D652" s="2">
        <v>2384.4299999999998</v>
      </c>
      <c r="E652" s="2">
        <v>0</v>
      </c>
      <c r="F652" s="2">
        <v>0</v>
      </c>
      <c r="G652" s="2">
        <v>0</v>
      </c>
      <c r="H652" s="2">
        <v>0</v>
      </c>
      <c r="I652" s="2">
        <v>0</v>
      </c>
      <c r="J652" s="100">
        <f t="shared" si="40"/>
        <v>233902.9</v>
      </c>
      <c r="K652" s="2">
        <v>212854.19</v>
      </c>
      <c r="L652" s="3">
        <f t="shared" si="41"/>
        <v>21048.709999999992</v>
      </c>
      <c r="M652" s="101">
        <f t="shared" si="42"/>
        <v>8.9989093764976796E-2</v>
      </c>
      <c r="O652" s="2">
        <v>13161.46</v>
      </c>
      <c r="P652" s="3">
        <f t="shared" si="43"/>
        <v>-220741.44</v>
      </c>
    </row>
    <row r="653" spans="1:16" x14ac:dyDescent="0.35">
      <c r="A653">
        <v>74609</v>
      </c>
      <c r="B653" s="2">
        <v>199510.91</v>
      </c>
      <c r="C653" s="2">
        <v>319583.19</v>
      </c>
      <c r="D653" s="2">
        <v>3325.17</v>
      </c>
      <c r="E653" s="2">
        <v>2332.15</v>
      </c>
      <c r="F653" s="2">
        <v>3993.3</v>
      </c>
      <c r="G653" s="2">
        <v>38.869999999999997</v>
      </c>
      <c r="H653" s="2">
        <v>0</v>
      </c>
      <c r="I653" s="2">
        <v>0</v>
      </c>
      <c r="J653" s="100">
        <f t="shared" si="40"/>
        <v>326940.52999999997</v>
      </c>
      <c r="K653" s="2">
        <v>334855.51</v>
      </c>
      <c r="L653" s="3">
        <f t="shared" si="41"/>
        <v>-7914.9800000000396</v>
      </c>
      <c r="M653" s="101">
        <f t="shared" si="42"/>
        <v>-2.4209234627471977E-2</v>
      </c>
      <c r="O653" s="2">
        <v>22023.16</v>
      </c>
      <c r="P653" s="3">
        <f t="shared" si="43"/>
        <v>-304917.37</v>
      </c>
    </row>
    <row r="654" spans="1:16" x14ac:dyDescent="0.35">
      <c r="A654">
        <v>74610</v>
      </c>
      <c r="B654" s="2">
        <v>56534.45</v>
      </c>
      <c r="C654" s="2">
        <v>96799.41</v>
      </c>
      <c r="D654" s="2">
        <v>942.3</v>
      </c>
      <c r="E654" s="2">
        <v>0</v>
      </c>
      <c r="F654" s="2">
        <v>0</v>
      </c>
      <c r="G654" s="2">
        <v>0</v>
      </c>
      <c r="H654" s="2">
        <v>0</v>
      </c>
      <c r="I654" s="2">
        <v>0</v>
      </c>
      <c r="J654" s="100">
        <f t="shared" si="40"/>
        <v>97741.71</v>
      </c>
      <c r="K654" s="2">
        <v>94271.08</v>
      </c>
      <c r="L654" s="3">
        <f t="shared" si="41"/>
        <v>3470.6300000000047</v>
      </c>
      <c r="M654" s="101">
        <f t="shared" si="42"/>
        <v>3.550817762447582E-2</v>
      </c>
      <c r="O654" s="2">
        <v>0</v>
      </c>
      <c r="P654" s="3">
        <f t="shared" si="43"/>
        <v>-97741.71</v>
      </c>
    </row>
    <row r="655" spans="1:16" x14ac:dyDescent="0.35">
      <c r="A655">
        <v>74611</v>
      </c>
      <c r="B655" s="2">
        <v>183053.71</v>
      </c>
      <c r="C655" s="2">
        <v>297021.77</v>
      </c>
      <c r="D655" s="2">
        <v>3050.86</v>
      </c>
      <c r="E655" s="2">
        <v>0</v>
      </c>
      <c r="F655" s="2">
        <v>0</v>
      </c>
      <c r="G655" s="2">
        <v>0</v>
      </c>
      <c r="H655" s="2">
        <v>0</v>
      </c>
      <c r="I655" s="2">
        <v>0</v>
      </c>
      <c r="J655" s="100">
        <f t="shared" si="40"/>
        <v>300072.63</v>
      </c>
      <c r="K655" s="2">
        <v>293951.06</v>
      </c>
      <c r="L655" s="3">
        <f t="shared" si="41"/>
        <v>6121.570000000007</v>
      </c>
      <c r="M655" s="101">
        <f t="shared" si="42"/>
        <v>2.0400294422053777E-2</v>
      </c>
      <c r="O655" s="2">
        <v>16406.45</v>
      </c>
      <c r="P655" s="3">
        <f t="shared" si="43"/>
        <v>-283666.18</v>
      </c>
    </row>
    <row r="656" spans="1:16" x14ac:dyDescent="0.35">
      <c r="A656">
        <v>74612</v>
      </c>
      <c r="B656" s="2">
        <v>732770.75</v>
      </c>
      <c r="C656" s="2">
        <v>1188390.24</v>
      </c>
      <c r="D656" s="2">
        <v>12212.88</v>
      </c>
      <c r="E656" s="2">
        <v>4228.76</v>
      </c>
      <c r="F656" s="2">
        <v>7240.4</v>
      </c>
      <c r="G656" s="2">
        <v>70.45</v>
      </c>
      <c r="H656" s="2">
        <v>0</v>
      </c>
      <c r="I656" s="2">
        <v>0</v>
      </c>
      <c r="J656" s="100">
        <f t="shared" si="40"/>
        <v>1207913.9699999997</v>
      </c>
      <c r="K656" s="2">
        <v>1359731.17</v>
      </c>
      <c r="L656" s="3">
        <f t="shared" si="41"/>
        <v>-151817.20000000019</v>
      </c>
      <c r="M656" s="101">
        <f t="shared" si="42"/>
        <v>-0.12568544099212647</v>
      </c>
      <c r="O656" s="2">
        <v>66274.759999999995</v>
      </c>
      <c r="P656" s="3">
        <f t="shared" si="43"/>
        <v>-1141639.2099999997</v>
      </c>
    </row>
    <row r="657" spans="1:16" x14ac:dyDescent="0.35">
      <c r="A657">
        <v>74613</v>
      </c>
      <c r="B657" s="2">
        <v>249013.41</v>
      </c>
      <c r="C657" s="2">
        <v>405713.47</v>
      </c>
      <c r="D657" s="2">
        <v>0</v>
      </c>
      <c r="E657" s="2">
        <v>19624.03</v>
      </c>
      <c r="F657" s="2">
        <v>33600.68</v>
      </c>
      <c r="G657" s="2">
        <v>0</v>
      </c>
      <c r="H657" s="2">
        <v>0</v>
      </c>
      <c r="I657" s="2">
        <v>0</v>
      </c>
      <c r="J657" s="100">
        <f t="shared" si="40"/>
        <v>439314.15</v>
      </c>
      <c r="K657" s="2">
        <v>400909.14</v>
      </c>
      <c r="L657" s="3">
        <f t="shared" si="41"/>
        <v>38405.010000000009</v>
      </c>
      <c r="M657" s="101">
        <f t="shared" si="42"/>
        <v>8.7420380153928584E-2</v>
      </c>
      <c r="O657" s="2">
        <v>20652.650000000001</v>
      </c>
      <c r="P657" s="3">
        <f t="shared" si="43"/>
        <v>-418661.5</v>
      </c>
    </row>
    <row r="658" spans="1:16" x14ac:dyDescent="0.35">
      <c r="A658">
        <v>74616</v>
      </c>
      <c r="B658" s="2">
        <v>109482.1</v>
      </c>
      <c r="C658" s="2">
        <v>187457.69</v>
      </c>
      <c r="D658" s="2">
        <v>1824.66</v>
      </c>
      <c r="E658" s="2">
        <v>9712.17</v>
      </c>
      <c r="F658" s="2">
        <v>16629.39</v>
      </c>
      <c r="G658" s="2">
        <v>161.88</v>
      </c>
      <c r="H658" s="2">
        <v>0</v>
      </c>
      <c r="I658" s="2">
        <v>0</v>
      </c>
      <c r="J658" s="100">
        <f t="shared" si="40"/>
        <v>206073.62000000002</v>
      </c>
      <c r="K658" s="2">
        <v>205992.84999999998</v>
      </c>
      <c r="L658" s="3">
        <f t="shared" si="41"/>
        <v>80.77000000004773</v>
      </c>
      <c r="M658" s="101">
        <f t="shared" si="42"/>
        <v>3.9194730504587497E-4</v>
      </c>
      <c r="O658" s="2">
        <v>0</v>
      </c>
      <c r="P658" s="3">
        <f t="shared" si="43"/>
        <v>-206073.62000000002</v>
      </c>
    </row>
    <row r="659" spans="1:16" x14ac:dyDescent="0.35">
      <c r="A659">
        <v>74618</v>
      </c>
      <c r="B659" s="2">
        <v>38336.230000000003</v>
      </c>
      <c r="C659" s="2">
        <v>65640.429999999993</v>
      </c>
      <c r="D659" s="2">
        <v>0</v>
      </c>
      <c r="E659" s="2">
        <v>0</v>
      </c>
      <c r="F659" s="2">
        <v>0</v>
      </c>
      <c r="G659" s="2">
        <v>0</v>
      </c>
      <c r="H659" s="2">
        <v>0</v>
      </c>
      <c r="I659" s="2">
        <v>0</v>
      </c>
      <c r="J659" s="100">
        <f t="shared" si="40"/>
        <v>65640.429999999993</v>
      </c>
      <c r="K659" s="2">
        <v>63070.81</v>
      </c>
      <c r="L659" s="3">
        <f t="shared" si="41"/>
        <v>2569.6199999999953</v>
      </c>
      <c r="M659" s="101">
        <f t="shared" si="42"/>
        <v>3.9146909915123887E-2</v>
      </c>
      <c r="O659" s="2">
        <v>0</v>
      </c>
      <c r="P659" s="3">
        <f t="shared" si="43"/>
        <v>-65640.429999999993</v>
      </c>
    </row>
    <row r="660" spans="1:16" x14ac:dyDescent="0.35">
      <c r="A660">
        <v>74619</v>
      </c>
      <c r="B660" s="2">
        <v>52525.56</v>
      </c>
      <c r="C660" s="2">
        <v>86516.27</v>
      </c>
      <c r="D660" s="2">
        <v>875.41</v>
      </c>
      <c r="E660" s="2">
        <v>0</v>
      </c>
      <c r="F660" s="2">
        <v>0</v>
      </c>
      <c r="G660" s="2">
        <v>0</v>
      </c>
      <c r="H660" s="2">
        <v>0</v>
      </c>
      <c r="I660" s="2">
        <v>0</v>
      </c>
      <c r="J660" s="100">
        <f t="shared" si="40"/>
        <v>87391.680000000008</v>
      </c>
      <c r="K660" s="2">
        <v>81561.260000000009</v>
      </c>
      <c r="L660" s="3">
        <f t="shared" si="41"/>
        <v>5830.4199999999983</v>
      </c>
      <c r="M660" s="101">
        <f t="shared" si="42"/>
        <v>6.6715961977158442E-2</v>
      </c>
      <c r="O660" s="2">
        <v>3418.83</v>
      </c>
      <c r="P660" s="3">
        <f t="shared" si="43"/>
        <v>-83972.85</v>
      </c>
    </row>
    <row r="661" spans="1:16" x14ac:dyDescent="0.35">
      <c r="A661">
        <v>74620</v>
      </c>
      <c r="B661" s="2">
        <v>57642.13</v>
      </c>
      <c r="C661" s="2">
        <v>89917.49</v>
      </c>
      <c r="D661" s="2">
        <v>960.74</v>
      </c>
      <c r="E661" s="2">
        <v>2524.5300000000002</v>
      </c>
      <c r="F661" s="2">
        <v>4322.53</v>
      </c>
      <c r="G661" s="2">
        <v>42.08</v>
      </c>
      <c r="H661" s="2">
        <v>0</v>
      </c>
      <c r="I661" s="2">
        <v>0</v>
      </c>
      <c r="J661" s="100">
        <f t="shared" si="40"/>
        <v>95242.840000000011</v>
      </c>
      <c r="K661" s="2">
        <v>107078.09999999999</v>
      </c>
      <c r="L661" s="3">
        <f t="shared" si="41"/>
        <v>-11835.25999999998</v>
      </c>
      <c r="M661" s="101">
        <f t="shared" si="42"/>
        <v>-0.12426403916556855</v>
      </c>
      <c r="O661" s="2">
        <v>8778.66</v>
      </c>
      <c r="P661" s="3">
        <f t="shared" si="43"/>
        <v>-86464.180000000008</v>
      </c>
    </row>
    <row r="662" spans="1:16" x14ac:dyDescent="0.35">
      <c r="A662">
        <v>74621</v>
      </c>
      <c r="B662" s="2">
        <v>2155.6799999999998</v>
      </c>
      <c r="C662" s="2">
        <v>3691.01</v>
      </c>
      <c r="D662" s="2">
        <v>35.93</v>
      </c>
      <c r="E662" s="2">
        <v>0</v>
      </c>
      <c r="F662" s="2">
        <v>0</v>
      </c>
      <c r="G662" s="2">
        <v>0</v>
      </c>
      <c r="H662" s="2">
        <v>0</v>
      </c>
      <c r="I662" s="2">
        <v>0</v>
      </c>
      <c r="J662" s="100">
        <f t="shared" si="40"/>
        <v>3726.94</v>
      </c>
      <c r="K662" s="2">
        <v>4838.08</v>
      </c>
      <c r="L662" s="3">
        <f t="shared" si="41"/>
        <v>-1111.1399999999999</v>
      </c>
      <c r="M662" s="101">
        <f t="shared" si="42"/>
        <v>-0.29813734591917224</v>
      </c>
      <c r="O662" s="2">
        <v>0</v>
      </c>
      <c r="P662" s="3">
        <f t="shared" si="43"/>
        <v>-3726.94</v>
      </c>
    </row>
    <row r="663" spans="1:16" x14ac:dyDescent="0.35">
      <c r="A663">
        <v>75001</v>
      </c>
      <c r="B663" s="2">
        <v>501211.94</v>
      </c>
      <c r="C663" s="2">
        <v>858186.29</v>
      </c>
      <c r="D663" s="2">
        <v>8353.5</v>
      </c>
      <c r="E663" s="2">
        <v>20284.78</v>
      </c>
      <c r="F663" s="2">
        <v>34732.129999999997</v>
      </c>
      <c r="G663" s="2">
        <v>338.08</v>
      </c>
      <c r="H663" s="2">
        <v>0</v>
      </c>
      <c r="I663" s="2">
        <v>0</v>
      </c>
      <c r="J663" s="100">
        <f t="shared" si="40"/>
        <v>901610</v>
      </c>
      <c r="K663" s="2">
        <v>827095.93</v>
      </c>
      <c r="L663" s="3">
        <f t="shared" si="41"/>
        <v>74514.069999999949</v>
      </c>
      <c r="M663" s="101">
        <f t="shared" si="42"/>
        <v>8.2645567373919926E-2</v>
      </c>
      <c r="O663" s="2">
        <v>0</v>
      </c>
      <c r="P663" s="3">
        <f t="shared" si="43"/>
        <v>-901610</v>
      </c>
    </row>
    <row r="664" spans="1:16" x14ac:dyDescent="0.35">
      <c r="A664">
        <v>75002</v>
      </c>
      <c r="B664" s="2">
        <v>44948.59</v>
      </c>
      <c r="C664" s="2">
        <v>76895.16</v>
      </c>
      <c r="D664" s="2">
        <v>749.12</v>
      </c>
      <c r="E664" s="2">
        <v>5014.95</v>
      </c>
      <c r="F664" s="2">
        <v>8586.75</v>
      </c>
      <c r="G664" s="2">
        <v>83.59</v>
      </c>
      <c r="H664" s="2">
        <v>0</v>
      </c>
      <c r="I664" s="2">
        <v>0</v>
      </c>
      <c r="J664" s="100">
        <f t="shared" si="40"/>
        <v>86314.62</v>
      </c>
      <c r="K664" s="2">
        <v>85108.540000000023</v>
      </c>
      <c r="L664" s="3">
        <f t="shared" si="41"/>
        <v>1206.0799999999726</v>
      </c>
      <c r="M664" s="101">
        <f t="shared" si="42"/>
        <v>1.3973067366802665E-2</v>
      </c>
      <c r="O664" s="2">
        <v>0</v>
      </c>
      <c r="P664" s="3">
        <f t="shared" si="43"/>
        <v>-86314.62</v>
      </c>
    </row>
    <row r="665" spans="1:16" x14ac:dyDescent="0.35">
      <c r="A665">
        <v>75003</v>
      </c>
      <c r="B665" s="2">
        <v>52.2</v>
      </c>
      <c r="C665" s="2">
        <v>89.38</v>
      </c>
      <c r="D665" s="2">
        <v>0.87</v>
      </c>
      <c r="E665" s="2">
        <v>0</v>
      </c>
      <c r="F665" s="2">
        <v>0</v>
      </c>
      <c r="G665" s="2">
        <v>0</v>
      </c>
      <c r="H665" s="2">
        <v>0</v>
      </c>
      <c r="I665" s="2">
        <v>0</v>
      </c>
      <c r="J665" s="100">
        <f t="shared" si="40"/>
        <v>90.25</v>
      </c>
      <c r="K665" s="2">
        <v>4679.9800000000005</v>
      </c>
      <c r="L665" s="3">
        <f t="shared" si="41"/>
        <v>-4589.7300000000005</v>
      </c>
      <c r="M665" s="101">
        <f t="shared" si="42"/>
        <v>-50.855734072022166</v>
      </c>
      <c r="O665" s="2">
        <v>0</v>
      </c>
      <c r="P665" s="3">
        <f t="shared" si="43"/>
        <v>-90.25</v>
      </c>
    </row>
    <row r="666" spans="1:16" x14ac:dyDescent="0.35">
      <c r="A666">
        <v>75005</v>
      </c>
      <c r="B666" s="2">
        <v>41180.879999999997</v>
      </c>
      <c r="C666" s="2">
        <v>70510.78</v>
      </c>
      <c r="D666" s="2">
        <v>686.4</v>
      </c>
      <c r="E666" s="2">
        <v>17300.400000000001</v>
      </c>
      <c r="F666" s="2">
        <v>29622.2</v>
      </c>
      <c r="G666" s="2">
        <v>288.36</v>
      </c>
      <c r="H666" s="2">
        <v>0</v>
      </c>
      <c r="I666" s="2">
        <v>0</v>
      </c>
      <c r="J666" s="100">
        <f t="shared" si="40"/>
        <v>101107.73999999999</v>
      </c>
      <c r="K666" s="2">
        <v>103287.66000000003</v>
      </c>
      <c r="L666" s="3">
        <f t="shared" si="41"/>
        <v>-2179.9200000000419</v>
      </c>
      <c r="M666" s="101">
        <f t="shared" si="42"/>
        <v>-2.1560367188506461E-2</v>
      </c>
      <c r="O666" s="2">
        <v>0</v>
      </c>
      <c r="P666" s="3">
        <f t="shared" si="43"/>
        <v>-101107.73999999999</v>
      </c>
    </row>
    <row r="667" spans="1:16" x14ac:dyDescent="0.35">
      <c r="A667">
        <v>75007</v>
      </c>
      <c r="B667" s="2">
        <v>244934.62</v>
      </c>
      <c r="C667" s="2">
        <v>419382.29</v>
      </c>
      <c r="D667" s="2">
        <v>4082.22</v>
      </c>
      <c r="E667" s="2">
        <v>13447.44</v>
      </c>
      <c r="F667" s="2">
        <v>23024.880000000001</v>
      </c>
      <c r="G667" s="2">
        <v>224.12</v>
      </c>
      <c r="H667" s="2">
        <v>0</v>
      </c>
      <c r="I667" s="2">
        <v>0</v>
      </c>
      <c r="J667" s="100">
        <f t="shared" si="40"/>
        <v>446713.50999999995</v>
      </c>
      <c r="K667" s="2">
        <v>440423.17000000004</v>
      </c>
      <c r="L667" s="3">
        <f t="shared" si="41"/>
        <v>6290.3399999999092</v>
      </c>
      <c r="M667" s="101">
        <f t="shared" si="42"/>
        <v>1.4081373988442638E-2</v>
      </c>
      <c r="O667" s="2">
        <v>0</v>
      </c>
      <c r="P667" s="3">
        <f t="shared" si="43"/>
        <v>-446713.50999999995</v>
      </c>
    </row>
    <row r="668" spans="1:16" x14ac:dyDescent="0.35">
      <c r="A668">
        <v>75011</v>
      </c>
      <c r="B668" s="2">
        <v>156236.63</v>
      </c>
      <c r="C668" s="2">
        <v>267511.78000000003</v>
      </c>
      <c r="D668" s="2">
        <v>2604.09</v>
      </c>
      <c r="E668" s="2">
        <v>0</v>
      </c>
      <c r="F668" s="2">
        <v>0</v>
      </c>
      <c r="G668" s="2">
        <v>0</v>
      </c>
      <c r="H668" s="2">
        <v>0</v>
      </c>
      <c r="I668" s="2">
        <v>0</v>
      </c>
      <c r="J668" s="100">
        <f t="shared" si="40"/>
        <v>270115.87000000005</v>
      </c>
      <c r="K668" s="2">
        <v>268106.82999999996</v>
      </c>
      <c r="L668" s="3">
        <f t="shared" si="41"/>
        <v>2009.0400000000955</v>
      </c>
      <c r="M668" s="101">
        <f t="shared" si="42"/>
        <v>7.4376970149887716E-3</v>
      </c>
      <c r="O668" s="2">
        <v>0</v>
      </c>
      <c r="P668" s="3">
        <f t="shared" si="43"/>
        <v>-270115.87000000005</v>
      </c>
    </row>
    <row r="669" spans="1:16" x14ac:dyDescent="0.35">
      <c r="A669">
        <v>75014</v>
      </c>
      <c r="B669" s="2">
        <v>74205.710000000006</v>
      </c>
      <c r="C669" s="2">
        <v>127056.71</v>
      </c>
      <c r="D669" s="2">
        <v>1236.71</v>
      </c>
      <c r="E669" s="2">
        <v>0</v>
      </c>
      <c r="F669" s="2">
        <v>0</v>
      </c>
      <c r="G669" s="2">
        <v>0</v>
      </c>
      <c r="H669" s="2">
        <v>0</v>
      </c>
      <c r="I669" s="2">
        <v>0</v>
      </c>
      <c r="J669" s="100">
        <f t="shared" si="40"/>
        <v>128293.42000000001</v>
      </c>
      <c r="K669" s="2">
        <v>129128.84999999999</v>
      </c>
      <c r="L669" s="3">
        <f t="shared" si="41"/>
        <v>-835.42999999997846</v>
      </c>
      <c r="M669" s="101">
        <f t="shared" si="42"/>
        <v>-6.511869431807012E-3</v>
      </c>
      <c r="O669" s="2">
        <v>0</v>
      </c>
      <c r="P669" s="3">
        <f t="shared" si="43"/>
        <v>-128293.42000000001</v>
      </c>
    </row>
    <row r="670" spans="1:16" x14ac:dyDescent="0.35">
      <c r="A670">
        <v>75015</v>
      </c>
      <c r="B670" s="2">
        <v>45016.72</v>
      </c>
      <c r="C670" s="2">
        <v>77077.87</v>
      </c>
      <c r="D670" s="2">
        <v>750.29</v>
      </c>
      <c r="E670" s="2">
        <v>0</v>
      </c>
      <c r="F670" s="2">
        <v>0</v>
      </c>
      <c r="G670" s="2">
        <v>0</v>
      </c>
      <c r="H670" s="2">
        <v>0</v>
      </c>
      <c r="I670" s="2">
        <v>0</v>
      </c>
      <c r="J670" s="100">
        <f t="shared" si="40"/>
        <v>77828.159999999989</v>
      </c>
      <c r="K670" s="2">
        <v>64519.67</v>
      </c>
      <c r="L670" s="3">
        <f t="shared" si="41"/>
        <v>13308.489999999991</v>
      </c>
      <c r="M670" s="101">
        <f t="shared" si="42"/>
        <v>0.17099838927195493</v>
      </c>
      <c r="O670" s="2">
        <v>0</v>
      </c>
      <c r="P670" s="3">
        <f t="shared" si="43"/>
        <v>-77828.159999999989</v>
      </c>
    </row>
    <row r="671" spans="1:16" x14ac:dyDescent="0.35">
      <c r="A671">
        <v>75016</v>
      </c>
      <c r="B671" s="2">
        <v>8715.8700000000008</v>
      </c>
      <c r="C671" s="2">
        <v>14924.02</v>
      </c>
      <c r="D671" s="2">
        <v>145.27000000000001</v>
      </c>
      <c r="E671" s="2">
        <v>0</v>
      </c>
      <c r="F671" s="2">
        <v>0</v>
      </c>
      <c r="G671" s="2">
        <v>0</v>
      </c>
      <c r="H671" s="2">
        <v>0</v>
      </c>
      <c r="I671" s="2">
        <v>0</v>
      </c>
      <c r="J671" s="100">
        <f t="shared" si="40"/>
        <v>15069.29</v>
      </c>
      <c r="K671" s="2">
        <v>17315.039999999997</v>
      </c>
      <c r="L671" s="3">
        <f t="shared" si="41"/>
        <v>-2245.7499999999964</v>
      </c>
      <c r="M671" s="101">
        <f t="shared" si="42"/>
        <v>-0.14902825547852594</v>
      </c>
      <c r="O671" s="2">
        <v>0</v>
      </c>
      <c r="P671" s="3">
        <f t="shared" si="43"/>
        <v>-15069.29</v>
      </c>
    </row>
    <row r="672" spans="1:16" x14ac:dyDescent="0.35">
      <c r="A672">
        <v>75018</v>
      </c>
      <c r="B672" s="2">
        <v>2629.11</v>
      </c>
      <c r="C672" s="2">
        <v>4501.59</v>
      </c>
      <c r="D672" s="2">
        <v>0</v>
      </c>
      <c r="E672" s="2">
        <v>36</v>
      </c>
      <c r="F672" s="2">
        <v>61.64</v>
      </c>
      <c r="G672" s="2">
        <v>0</v>
      </c>
      <c r="H672" s="2">
        <v>0</v>
      </c>
      <c r="I672" s="2">
        <v>0</v>
      </c>
      <c r="J672" s="100">
        <f t="shared" si="40"/>
        <v>4563.2300000000005</v>
      </c>
      <c r="K672" s="2">
        <v>438.41999999999996</v>
      </c>
      <c r="L672" s="3">
        <f t="shared" si="41"/>
        <v>4124.8100000000004</v>
      </c>
      <c r="M672" s="101">
        <f t="shared" si="42"/>
        <v>0.90392331747468346</v>
      </c>
      <c r="O672" s="2">
        <v>0</v>
      </c>
      <c r="P672" s="3">
        <f t="shared" si="43"/>
        <v>-4563.2300000000005</v>
      </c>
    </row>
    <row r="673" spans="1:16" x14ac:dyDescent="0.35">
      <c r="A673">
        <v>75021</v>
      </c>
      <c r="B673" s="2">
        <v>44965.52</v>
      </c>
      <c r="C673" s="2">
        <v>76991.06</v>
      </c>
      <c r="D673" s="2">
        <v>749.5</v>
      </c>
      <c r="E673" s="2">
        <v>11705.64</v>
      </c>
      <c r="F673" s="2">
        <v>20042.560000000001</v>
      </c>
      <c r="G673" s="2">
        <v>195.08</v>
      </c>
      <c r="H673" s="2">
        <v>0</v>
      </c>
      <c r="I673" s="2">
        <v>0</v>
      </c>
      <c r="J673" s="100">
        <f t="shared" si="40"/>
        <v>97978.2</v>
      </c>
      <c r="K673" s="2">
        <v>86238.860000000015</v>
      </c>
      <c r="L673" s="3">
        <f t="shared" si="41"/>
        <v>11739.339999999982</v>
      </c>
      <c r="M673" s="101">
        <f t="shared" si="42"/>
        <v>0.11981583658405627</v>
      </c>
      <c r="O673" s="2">
        <v>0</v>
      </c>
      <c r="P673" s="3">
        <f t="shared" si="43"/>
        <v>-97978.2</v>
      </c>
    </row>
    <row r="674" spans="1:16" x14ac:dyDescent="0.35">
      <c r="A674">
        <v>75022</v>
      </c>
      <c r="B674" s="2">
        <v>423104.7</v>
      </c>
      <c r="C674" s="2">
        <v>724449.46</v>
      </c>
      <c r="D674" s="2">
        <v>7051.82</v>
      </c>
      <c r="E674" s="2">
        <v>19781.560000000001</v>
      </c>
      <c r="F674" s="2">
        <v>33870.639999999999</v>
      </c>
      <c r="G674" s="2">
        <v>329.68</v>
      </c>
      <c r="H674" s="2">
        <v>0</v>
      </c>
      <c r="I674" s="2">
        <v>0</v>
      </c>
      <c r="J674" s="100">
        <f t="shared" si="40"/>
        <v>765701.6</v>
      </c>
      <c r="K674" s="2">
        <v>811569.07</v>
      </c>
      <c r="L674" s="3">
        <f t="shared" si="41"/>
        <v>-45867.469999999972</v>
      </c>
      <c r="M674" s="101">
        <f t="shared" si="42"/>
        <v>-5.9902539056990313E-2</v>
      </c>
      <c r="O674" s="2">
        <v>0</v>
      </c>
      <c r="P674" s="3">
        <f t="shared" si="43"/>
        <v>-765701.6</v>
      </c>
    </row>
    <row r="675" spans="1:16" x14ac:dyDescent="0.35">
      <c r="A675">
        <v>75025</v>
      </c>
      <c r="B675" s="2">
        <v>16288.44</v>
      </c>
      <c r="C675" s="2">
        <v>27889.38</v>
      </c>
      <c r="D675" s="2">
        <v>271.48</v>
      </c>
      <c r="E675" s="2">
        <v>0</v>
      </c>
      <c r="F675" s="2">
        <v>0</v>
      </c>
      <c r="G675" s="2">
        <v>0</v>
      </c>
      <c r="H675" s="2">
        <v>0</v>
      </c>
      <c r="I675" s="2">
        <v>0</v>
      </c>
      <c r="J675" s="100">
        <f t="shared" si="40"/>
        <v>28160.86</v>
      </c>
      <c r="K675" s="2">
        <v>31323.709999999995</v>
      </c>
      <c r="L675" s="3">
        <f t="shared" si="41"/>
        <v>-3162.8499999999949</v>
      </c>
      <c r="M675" s="101">
        <f t="shared" si="42"/>
        <v>-0.11231368644281442</v>
      </c>
      <c r="O675" s="2">
        <v>0</v>
      </c>
      <c r="P675" s="3">
        <f t="shared" si="43"/>
        <v>-28160.86</v>
      </c>
    </row>
    <row r="676" spans="1:16" x14ac:dyDescent="0.35">
      <c r="A676">
        <v>75026</v>
      </c>
      <c r="B676" s="2">
        <v>58203.76</v>
      </c>
      <c r="C676" s="2">
        <v>99657.35</v>
      </c>
      <c r="D676" s="2">
        <v>970.04</v>
      </c>
      <c r="E676" s="2">
        <v>0</v>
      </c>
      <c r="F676" s="2">
        <v>0</v>
      </c>
      <c r="G676" s="2">
        <v>0</v>
      </c>
      <c r="H676" s="2">
        <v>0</v>
      </c>
      <c r="I676" s="2">
        <v>0</v>
      </c>
      <c r="J676" s="100">
        <f t="shared" si="40"/>
        <v>100627.39</v>
      </c>
      <c r="K676" s="2">
        <v>100493.08</v>
      </c>
      <c r="L676" s="3">
        <f t="shared" si="41"/>
        <v>134.30999999999767</v>
      </c>
      <c r="M676" s="101">
        <f t="shared" si="42"/>
        <v>1.3347260621585999E-3</v>
      </c>
      <c r="O676" s="2">
        <v>0</v>
      </c>
      <c r="P676" s="3">
        <f t="shared" si="43"/>
        <v>-100627.39</v>
      </c>
    </row>
    <row r="677" spans="1:16" x14ac:dyDescent="0.35">
      <c r="A677">
        <v>80101</v>
      </c>
      <c r="B677" s="2">
        <v>1520063.67</v>
      </c>
      <c r="C677" s="2">
        <v>2425775.7000000002</v>
      </c>
      <c r="D677" s="2">
        <v>25334.53</v>
      </c>
      <c r="E677" s="2">
        <v>134850.23000000001</v>
      </c>
      <c r="F677" s="2">
        <v>230892.84</v>
      </c>
      <c r="G677" s="2">
        <v>2247.58</v>
      </c>
      <c r="H677" s="2">
        <v>64435.63</v>
      </c>
      <c r="I677" s="2">
        <v>928.46</v>
      </c>
      <c r="J677" s="100">
        <f t="shared" si="40"/>
        <v>2749614.7399999998</v>
      </c>
      <c r="K677" s="2">
        <v>2775426.8899999997</v>
      </c>
      <c r="L677" s="3">
        <f t="shared" si="41"/>
        <v>-25812.149999999907</v>
      </c>
      <c r="M677" s="101">
        <f t="shared" si="42"/>
        <v>-9.38755150839783E-3</v>
      </c>
      <c r="O677" s="2">
        <v>176908.48</v>
      </c>
      <c r="P677" s="3">
        <f t="shared" si="43"/>
        <v>-2572706.2599999998</v>
      </c>
    </row>
    <row r="678" spans="1:16" x14ac:dyDescent="0.35">
      <c r="A678">
        <v>80103</v>
      </c>
      <c r="B678" s="2">
        <v>68162.16</v>
      </c>
      <c r="C678" s="2">
        <v>102431.65</v>
      </c>
      <c r="D678" s="2">
        <v>1136.06</v>
      </c>
      <c r="E678" s="2">
        <v>3681.06</v>
      </c>
      <c r="F678" s="2">
        <v>6302.79</v>
      </c>
      <c r="G678" s="2">
        <v>61.35</v>
      </c>
      <c r="H678" s="2">
        <v>180.44</v>
      </c>
      <c r="I678" s="2">
        <v>2.6</v>
      </c>
      <c r="J678" s="100">
        <f t="shared" si="40"/>
        <v>110114.89</v>
      </c>
      <c r="K678" s="2">
        <v>115687.59000000001</v>
      </c>
      <c r="L678" s="3">
        <f t="shared" si="41"/>
        <v>-5572.7000000000116</v>
      </c>
      <c r="M678" s="101">
        <f t="shared" si="42"/>
        <v>-5.0608051281711419E-2</v>
      </c>
      <c r="O678" s="2">
        <v>14277.18</v>
      </c>
      <c r="P678" s="3">
        <f t="shared" si="43"/>
        <v>-95837.709999999992</v>
      </c>
    </row>
    <row r="679" spans="1:16" x14ac:dyDescent="0.35">
      <c r="A679">
        <v>80201</v>
      </c>
      <c r="B679" s="2">
        <v>11280634.130000001</v>
      </c>
      <c r="C679" s="2">
        <v>18022674.329999998</v>
      </c>
      <c r="D679" s="2">
        <v>188011.33</v>
      </c>
      <c r="E679" s="2">
        <v>296723.21000000002</v>
      </c>
      <c r="F679" s="2">
        <v>508054.57</v>
      </c>
      <c r="G679" s="2">
        <v>4945.54</v>
      </c>
      <c r="H679" s="2">
        <v>1756297.43</v>
      </c>
      <c r="I679" s="2">
        <v>25306.92</v>
      </c>
      <c r="J679" s="100">
        <f t="shared" si="40"/>
        <v>20505290.119999997</v>
      </c>
      <c r="K679" s="2">
        <v>20958620.160000004</v>
      </c>
      <c r="L679" s="3">
        <f t="shared" si="41"/>
        <v>-453330.04000000656</v>
      </c>
      <c r="M679" s="101">
        <f t="shared" si="42"/>
        <v>-2.2107955427455646E-2</v>
      </c>
      <c r="O679" s="2">
        <v>1292296.3400000001</v>
      </c>
      <c r="P679" s="3">
        <f t="shared" si="43"/>
        <v>-19212993.779999997</v>
      </c>
    </row>
    <row r="680" spans="1:16" x14ac:dyDescent="0.35">
      <c r="A680">
        <v>80202</v>
      </c>
      <c r="B680" s="2">
        <v>268776.68</v>
      </c>
      <c r="C680" s="2">
        <v>444999.42</v>
      </c>
      <c r="D680" s="2">
        <v>4479.6400000000003</v>
      </c>
      <c r="E680" s="2">
        <v>375</v>
      </c>
      <c r="F680" s="2">
        <v>642.08000000000004</v>
      </c>
      <c r="G680" s="2">
        <v>6.25</v>
      </c>
      <c r="H680" s="2">
        <v>31668.12</v>
      </c>
      <c r="I680" s="2">
        <v>456.28</v>
      </c>
      <c r="J680" s="100">
        <f t="shared" si="40"/>
        <v>482251.79000000004</v>
      </c>
      <c r="K680" s="2">
        <v>325801.06999999995</v>
      </c>
      <c r="L680" s="3">
        <f t="shared" si="41"/>
        <v>156450.72000000009</v>
      </c>
      <c r="M680" s="101">
        <f t="shared" si="42"/>
        <v>0.32441708510817568</v>
      </c>
      <c r="O680" s="2">
        <v>15205.89</v>
      </c>
      <c r="P680" s="3">
        <f t="shared" si="43"/>
        <v>-467045.9</v>
      </c>
    </row>
    <row r="681" spans="1:16" x14ac:dyDescent="0.35">
      <c r="A681">
        <v>80302</v>
      </c>
      <c r="B681" s="2">
        <v>666256.55000000005</v>
      </c>
      <c r="C681" s="2">
        <v>1051097.5900000001</v>
      </c>
      <c r="D681" s="2">
        <v>11104.34</v>
      </c>
      <c r="E681" s="2">
        <v>61394.25</v>
      </c>
      <c r="F681" s="2">
        <v>105120.11</v>
      </c>
      <c r="G681" s="2">
        <v>1023.26</v>
      </c>
      <c r="H681" s="2">
        <v>83342.86</v>
      </c>
      <c r="I681" s="2">
        <v>1200.9100000000001</v>
      </c>
      <c r="J681" s="100">
        <f t="shared" si="40"/>
        <v>1252889.0700000003</v>
      </c>
      <c r="K681" s="2">
        <v>1545068.1199999999</v>
      </c>
      <c r="L681" s="3">
        <f t="shared" si="41"/>
        <v>-292179.04999999958</v>
      </c>
      <c r="M681" s="101">
        <f t="shared" si="42"/>
        <v>-0.23320424528885028</v>
      </c>
      <c r="O681" s="2">
        <v>89679.02</v>
      </c>
      <c r="P681" s="3">
        <f t="shared" si="43"/>
        <v>-1163210.0500000003</v>
      </c>
    </row>
    <row r="682" spans="1:16" x14ac:dyDescent="0.35">
      <c r="A682">
        <v>80401</v>
      </c>
      <c r="B682" s="2">
        <v>4398708.97</v>
      </c>
      <c r="C682" s="2">
        <v>7087264.8200000003</v>
      </c>
      <c r="D682" s="2">
        <v>73311.61</v>
      </c>
      <c r="E682" s="2">
        <v>158203.5</v>
      </c>
      <c r="F682" s="2">
        <v>270879.34999999998</v>
      </c>
      <c r="G682" s="2">
        <v>2636.77</v>
      </c>
      <c r="H682" s="2">
        <v>883665.81</v>
      </c>
      <c r="I682" s="2">
        <v>12733</v>
      </c>
      <c r="J682" s="100">
        <f t="shared" si="40"/>
        <v>8330491.3599999994</v>
      </c>
      <c r="K682" s="2">
        <v>7444868.2999999998</v>
      </c>
      <c r="L682" s="3">
        <f t="shared" si="41"/>
        <v>885623.05999999959</v>
      </c>
      <c r="M682" s="101">
        <f t="shared" si="42"/>
        <v>0.10631102317114698</v>
      </c>
      <c r="O682" s="2">
        <v>444265.68</v>
      </c>
      <c r="P682" s="3">
        <f t="shared" si="43"/>
        <v>-7886225.6799999997</v>
      </c>
    </row>
    <row r="683" spans="1:16" x14ac:dyDescent="0.35">
      <c r="A683">
        <v>80402</v>
      </c>
      <c r="B683" s="2">
        <v>1708073.2</v>
      </c>
      <c r="C683" s="2">
        <v>2743163.16</v>
      </c>
      <c r="D683" s="2">
        <v>28467.81</v>
      </c>
      <c r="E683" s="2">
        <v>66375.360000000001</v>
      </c>
      <c r="F683" s="2">
        <v>113649.47</v>
      </c>
      <c r="G683" s="2">
        <v>1106.29</v>
      </c>
      <c r="H683" s="2">
        <v>89146.15</v>
      </c>
      <c r="I683" s="2">
        <v>1284.54</v>
      </c>
      <c r="J683" s="100">
        <f t="shared" si="40"/>
        <v>2976817.4200000004</v>
      </c>
      <c r="K683" s="2">
        <v>2989034.61</v>
      </c>
      <c r="L683" s="3">
        <f t="shared" si="41"/>
        <v>-12217.189999999478</v>
      </c>
      <c r="M683" s="101">
        <f t="shared" si="42"/>
        <v>-4.1041112961504632E-3</v>
      </c>
      <c r="O683" s="2">
        <v>181435.19</v>
      </c>
      <c r="P683" s="3">
        <f t="shared" si="43"/>
        <v>-2795382.2300000004</v>
      </c>
    </row>
    <row r="684" spans="1:16" x14ac:dyDescent="0.35">
      <c r="A684">
        <v>80403</v>
      </c>
      <c r="B684" s="2">
        <v>1316354.8</v>
      </c>
      <c r="C684" s="2">
        <v>2112745.27</v>
      </c>
      <c r="D684" s="2">
        <v>21939.55</v>
      </c>
      <c r="E684" s="2">
        <v>42080.95</v>
      </c>
      <c r="F684" s="2">
        <v>72051.37</v>
      </c>
      <c r="G684" s="2">
        <v>701.37</v>
      </c>
      <c r="H684" s="2">
        <v>117702.82</v>
      </c>
      <c r="I684" s="2">
        <v>1696.06</v>
      </c>
      <c r="J684" s="100">
        <f t="shared" si="40"/>
        <v>2326836.44</v>
      </c>
      <c r="K684" s="2">
        <v>2215550.65</v>
      </c>
      <c r="L684" s="3">
        <f t="shared" si="41"/>
        <v>111285.79000000004</v>
      </c>
      <c r="M684" s="101">
        <f t="shared" si="42"/>
        <v>4.782707889859248E-2</v>
      </c>
      <c r="O684" s="2">
        <v>141140</v>
      </c>
      <c r="P684" s="3">
        <f t="shared" si="43"/>
        <v>-2185696.44</v>
      </c>
    </row>
    <row r="685" spans="1:16" x14ac:dyDescent="0.35">
      <c r="A685">
        <v>80404</v>
      </c>
      <c r="B685" s="2">
        <v>1543237.18</v>
      </c>
      <c r="C685" s="2">
        <v>2466028.33</v>
      </c>
      <c r="D685" s="2">
        <v>25720.560000000001</v>
      </c>
      <c r="E685" s="2">
        <v>24099.7</v>
      </c>
      <c r="F685" s="2">
        <v>41264.14</v>
      </c>
      <c r="G685" s="2">
        <v>401.67</v>
      </c>
      <c r="H685" s="2">
        <v>210391.77</v>
      </c>
      <c r="I685" s="2">
        <v>3031.63</v>
      </c>
      <c r="J685" s="100">
        <f t="shared" si="40"/>
        <v>2746838.1</v>
      </c>
      <c r="K685" s="2">
        <v>2630437.4299999997</v>
      </c>
      <c r="L685" s="3">
        <f t="shared" si="41"/>
        <v>116400.67000000039</v>
      </c>
      <c r="M685" s="101">
        <f t="shared" si="42"/>
        <v>4.2376239793674185E-2</v>
      </c>
      <c r="O685" s="2">
        <v>176333.32</v>
      </c>
      <c r="P685" s="3">
        <f t="shared" si="43"/>
        <v>-2570504.7800000003</v>
      </c>
    </row>
    <row r="686" spans="1:16" x14ac:dyDescent="0.35">
      <c r="A686">
        <v>80405</v>
      </c>
      <c r="B686" s="2">
        <v>5749313.96</v>
      </c>
      <c r="C686" s="2">
        <v>9129687.1099999994</v>
      </c>
      <c r="D686" s="2">
        <v>95822.44</v>
      </c>
      <c r="E686" s="2">
        <v>365812.47999999998</v>
      </c>
      <c r="F686" s="2">
        <v>626352.29</v>
      </c>
      <c r="G686" s="2">
        <v>6097.07</v>
      </c>
      <c r="H686" s="2">
        <v>1100025.45</v>
      </c>
      <c r="I686" s="2">
        <v>15850.59</v>
      </c>
      <c r="J686" s="100">
        <f t="shared" si="40"/>
        <v>10973834.949999999</v>
      </c>
      <c r="K686" s="2">
        <v>10895235.359999999</v>
      </c>
      <c r="L686" s="3">
        <f t="shared" si="41"/>
        <v>78599.589999999851</v>
      </c>
      <c r="M686" s="101">
        <f t="shared" si="42"/>
        <v>7.162454179247507E-3</v>
      </c>
      <c r="O686" s="2">
        <v>714399.52</v>
      </c>
      <c r="P686" s="3">
        <f t="shared" si="43"/>
        <v>-10259435.43</v>
      </c>
    </row>
    <row r="687" spans="1:16" x14ac:dyDescent="0.35">
      <c r="A687">
        <v>80406</v>
      </c>
      <c r="B687" s="2">
        <v>51887.28</v>
      </c>
      <c r="C687" s="2">
        <v>83075.66</v>
      </c>
      <c r="D687" s="2">
        <v>864.79</v>
      </c>
      <c r="E687" s="2">
        <v>0</v>
      </c>
      <c r="F687" s="2">
        <v>0</v>
      </c>
      <c r="G687" s="2">
        <v>0</v>
      </c>
      <c r="H687" s="2">
        <v>11940.28</v>
      </c>
      <c r="I687" s="2">
        <v>172.04</v>
      </c>
      <c r="J687" s="100">
        <f t="shared" si="40"/>
        <v>96052.76999999999</v>
      </c>
      <c r="K687" s="2">
        <v>100723.95999999999</v>
      </c>
      <c r="L687" s="3">
        <f t="shared" si="41"/>
        <v>-4671.1900000000023</v>
      </c>
      <c r="M687" s="101">
        <f t="shared" si="42"/>
        <v>-4.863149704063717E-2</v>
      </c>
      <c r="O687" s="2">
        <v>5766.79</v>
      </c>
      <c r="P687" s="3">
        <f t="shared" si="43"/>
        <v>-90285.98</v>
      </c>
    </row>
    <row r="688" spans="1:16" x14ac:dyDescent="0.35">
      <c r="A688">
        <v>80407</v>
      </c>
      <c r="B688" s="2">
        <v>221330.62</v>
      </c>
      <c r="C688" s="2">
        <v>353565.95</v>
      </c>
      <c r="D688" s="2">
        <v>3688.85</v>
      </c>
      <c r="E688" s="2">
        <v>9676.19</v>
      </c>
      <c r="F688" s="2">
        <v>16567.88</v>
      </c>
      <c r="G688" s="2">
        <v>161.30000000000001</v>
      </c>
      <c r="H688" s="2">
        <v>53111.55</v>
      </c>
      <c r="I688" s="2">
        <v>765.31</v>
      </c>
      <c r="J688" s="100">
        <f t="shared" si="40"/>
        <v>427860.83999999997</v>
      </c>
      <c r="K688" s="2">
        <v>433350.72000000003</v>
      </c>
      <c r="L688" s="3">
        <f t="shared" si="41"/>
        <v>-5489.8800000000629</v>
      </c>
      <c r="M688" s="101">
        <f t="shared" si="42"/>
        <v>-1.2830994301792291E-2</v>
      </c>
      <c r="O688" s="2">
        <v>25401.5</v>
      </c>
      <c r="P688" s="3">
        <f t="shared" si="43"/>
        <v>-402459.33999999997</v>
      </c>
    </row>
    <row r="689" spans="1:16" x14ac:dyDescent="0.35">
      <c r="A689">
        <v>80409</v>
      </c>
      <c r="B689" s="2">
        <v>80539.37</v>
      </c>
      <c r="C689" s="2">
        <v>125636.55</v>
      </c>
      <c r="D689" s="2">
        <v>1342.31</v>
      </c>
      <c r="E689" s="2">
        <v>15421.68</v>
      </c>
      <c r="F689" s="2">
        <v>26405.37</v>
      </c>
      <c r="G689" s="2">
        <v>257.02</v>
      </c>
      <c r="H689" s="2">
        <v>2141.37</v>
      </c>
      <c r="I689" s="2">
        <v>30.85</v>
      </c>
      <c r="J689" s="100">
        <f t="shared" si="40"/>
        <v>155813.47</v>
      </c>
      <c r="K689" s="2">
        <v>174846.25</v>
      </c>
      <c r="L689" s="3">
        <f t="shared" si="41"/>
        <v>-19032.78</v>
      </c>
      <c r="M689" s="101">
        <f t="shared" si="42"/>
        <v>-0.12215105664484591</v>
      </c>
      <c r="O689" s="2">
        <v>12264.76</v>
      </c>
      <c r="P689" s="3">
        <f t="shared" si="43"/>
        <v>-143548.71</v>
      </c>
    </row>
    <row r="690" spans="1:16" x14ac:dyDescent="0.35">
      <c r="A690">
        <v>80502</v>
      </c>
      <c r="B690" s="2">
        <v>223967.16</v>
      </c>
      <c r="C690" s="2">
        <v>337390.82</v>
      </c>
      <c r="D690" s="2">
        <v>3732.67</v>
      </c>
      <c r="E690" s="2">
        <v>65120.87</v>
      </c>
      <c r="F690" s="2">
        <v>111501.61</v>
      </c>
      <c r="G690" s="2">
        <v>1085.44</v>
      </c>
      <c r="H690" s="2">
        <v>5291.05</v>
      </c>
      <c r="I690" s="2">
        <v>76.239999999999995</v>
      </c>
      <c r="J690" s="100">
        <f t="shared" si="40"/>
        <v>459077.82999999996</v>
      </c>
      <c r="K690" s="2">
        <v>600584.32000000007</v>
      </c>
      <c r="L690" s="3">
        <f t="shared" si="41"/>
        <v>-141506.49000000011</v>
      </c>
      <c r="M690" s="101">
        <f t="shared" si="42"/>
        <v>-0.30824073991985218</v>
      </c>
      <c r="O690" s="2">
        <v>46090.5</v>
      </c>
      <c r="P690" s="3">
        <f t="shared" si="43"/>
        <v>-412987.32999999996</v>
      </c>
    </row>
    <row r="691" spans="1:16" x14ac:dyDescent="0.35">
      <c r="A691">
        <v>80503</v>
      </c>
      <c r="B691" s="2">
        <v>772850.73</v>
      </c>
      <c r="C691" s="2">
        <v>1228124.48</v>
      </c>
      <c r="D691" s="2">
        <v>12880.88</v>
      </c>
      <c r="E691" s="2">
        <v>69076.55</v>
      </c>
      <c r="F691" s="2">
        <v>118273.97</v>
      </c>
      <c r="G691" s="2">
        <v>1151.29</v>
      </c>
      <c r="H691" s="2">
        <v>5433.88</v>
      </c>
      <c r="I691" s="2">
        <v>78.3</v>
      </c>
      <c r="J691" s="100">
        <f t="shared" si="40"/>
        <v>1365942.7999999998</v>
      </c>
      <c r="K691" s="2">
        <v>1362761.8499999999</v>
      </c>
      <c r="L691" s="3">
        <f t="shared" si="41"/>
        <v>3180.9499999999534</v>
      </c>
      <c r="M691" s="101">
        <f t="shared" si="42"/>
        <v>2.3287578367117232E-3</v>
      </c>
      <c r="O691" s="2">
        <v>95163.22</v>
      </c>
      <c r="P691" s="3">
        <f t="shared" si="43"/>
        <v>-1270779.5799999998</v>
      </c>
    </row>
    <row r="692" spans="1:16" x14ac:dyDescent="0.35">
      <c r="A692">
        <v>80601</v>
      </c>
      <c r="B692" s="2">
        <v>1067752.08</v>
      </c>
      <c r="C692" s="2">
        <v>1693964.12</v>
      </c>
      <c r="D692" s="2">
        <v>17795.91</v>
      </c>
      <c r="E692" s="2">
        <v>81584.710000000006</v>
      </c>
      <c r="F692" s="2">
        <v>139691.39000000001</v>
      </c>
      <c r="G692" s="2">
        <v>1359.68</v>
      </c>
      <c r="H692" s="2">
        <v>80041.22</v>
      </c>
      <c r="I692" s="2">
        <v>1153.29</v>
      </c>
      <c r="J692" s="100">
        <f t="shared" si="40"/>
        <v>1934005.6099999999</v>
      </c>
      <c r="K692" s="2">
        <v>1873615.5499999998</v>
      </c>
      <c r="L692" s="3">
        <f t="shared" si="41"/>
        <v>60390.060000000056</v>
      </c>
      <c r="M692" s="101">
        <f t="shared" si="42"/>
        <v>3.1225379951198829E-2</v>
      </c>
      <c r="O692" s="2">
        <v>134264.38</v>
      </c>
      <c r="P692" s="3">
        <f t="shared" si="43"/>
        <v>-1799741.23</v>
      </c>
    </row>
    <row r="693" spans="1:16" x14ac:dyDescent="0.35">
      <c r="A693">
        <v>80602</v>
      </c>
      <c r="B693" s="2">
        <v>302413.69</v>
      </c>
      <c r="C693" s="2">
        <v>471090.24</v>
      </c>
      <c r="D693" s="2">
        <v>5040.38</v>
      </c>
      <c r="E693" s="2">
        <v>25347.25</v>
      </c>
      <c r="F693" s="2">
        <v>43400.28</v>
      </c>
      <c r="G693" s="2">
        <v>422.47</v>
      </c>
      <c r="H693" s="2">
        <v>303.62</v>
      </c>
      <c r="I693" s="2">
        <v>4.37</v>
      </c>
      <c r="J693" s="100">
        <f t="shared" si="40"/>
        <v>520261.36</v>
      </c>
      <c r="K693" s="2">
        <v>511730.2</v>
      </c>
      <c r="L693" s="3">
        <f t="shared" si="41"/>
        <v>8531.1599999999744</v>
      </c>
      <c r="M693" s="101">
        <f t="shared" si="42"/>
        <v>1.6397835118871742E-2</v>
      </c>
      <c r="O693" s="2">
        <v>46706.03</v>
      </c>
      <c r="P693" s="3">
        <f t="shared" si="43"/>
        <v>-473555.32999999996</v>
      </c>
    </row>
    <row r="694" spans="1:16" x14ac:dyDescent="0.35">
      <c r="A694">
        <v>80603</v>
      </c>
      <c r="B694" s="2">
        <v>439569.44</v>
      </c>
      <c r="C694" s="2">
        <v>692418.67</v>
      </c>
      <c r="D694" s="2">
        <v>7326.44</v>
      </c>
      <c r="E694" s="2">
        <v>16203.99</v>
      </c>
      <c r="F694" s="2">
        <v>27744.99</v>
      </c>
      <c r="G694" s="2">
        <v>270.07</v>
      </c>
      <c r="H694" s="2">
        <v>32042.48</v>
      </c>
      <c r="I694" s="2">
        <v>461.7</v>
      </c>
      <c r="J694" s="100">
        <f t="shared" si="40"/>
        <v>760264.34999999986</v>
      </c>
      <c r="K694" s="2">
        <v>778152.59999999986</v>
      </c>
      <c r="L694" s="3">
        <f t="shared" si="41"/>
        <v>-17888.25</v>
      </c>
      <c r="M694" s="101">
        <f t="shared" si="42"/>
        <v>-2.3528986989854256E-2</v>
      </c>
      <c r="O694" s="2">
        <v>60218.02</v>
      </c>
      <c r="P694" s="3">
        <f t="shared" si="43"/>
        <v>-700046.32999999984</v>
      </c>
    </row>
    <row r="695" spans="1:16" x14ac:dyDescent="0.35">
      <c r="A695">
        <v>80606</v>
      </c>
      <c r="B695" s="2">
        <v>77933.77</v>
      </c>
      <c r="C695" s="2">
        <v>123186.65</v>
      </c>
      <c r="D695" s="2">
        <v>1298.8499999999999</v>
      </c>
      <c r="E695" s="2">
        <v>11673.12</v>
      </c>
      <c r="F695" s="2">
        <v>19986.8</v>
      </c>
      <c r="G695" s="2">
        <v>194.56</v>
      </c>
      <c r="H695" s="2">
        <v>0</v>
      </c>
      <c r="I695" s="2">
        <v>0</v>
      </c>
      <c r="J695" s="100">
        <f t="shared" si="40"/>
        <v>144666.85999999999</v>
      </c>
      <c r="K695" s="2">
        <v>144192.82</v>
      </c>
      <c r="L695" s="3">
        <f t="shared" si="41"/>
        <v>474.03999999997905</v>
      </c>
      <c r="M695" s="101">
        <f t="shared" si="42"/>
        <v>3.276769814454942E-3</v>
      </c>
      <c r="O695" s="2">
        <v>10252.799999999999</v>
      </c>
      <c r="P695" s="3">
        <f t="shared" si="43"/>
        <v>-134414.06</v>
      </c>
    </row>
    <row r="696" spans="1:16" x14ac:dyDescent="0.35">
      <c r="A696">
        <v>80701</v>
      </c>
      <c r="B696" s="2">
        <v>10409629.789999999</v>
      </c>
      <c r="C696" s="2">
        <v>16617098.550000001</v>
      </c>
      <c r="D696" s="2">
        <v>173492.04</v>
      </c>
      <c r="E696" s="2">
        <v>226590.07999999999</v>
      </c>
      <c r="F696" s="2">
        <v>387972.85</v>
      </c>
      <c r="G696" s="2">
        <v>3776.54</v>
      </c>
      <c r="H696" s="2">
        <v>2565205.58</v>
      </c>
      <c r="I696" s="2">
        <v>36962.18</v>
      </c>
      <c r="J696" s="100">
        <f t="shared" si="40"/>
        <v>19784507.740000002</v>
      </c>
      <c r="K696" s="2">
        <v>19267516.199999999</v>
      </c>
      <c r="L696" s="3">
        <f t="shared" si="41"/>
        <v>516991.54000000283</v>
      </c>
      <c r="M696" s="101">
        <f t="shared" si="42"/>
        <v>2.6131129810966061E-2</v>
      </c>
      <c r="O696" s="2">
        <v>1206424.8999999999</v>
      </c>
      <c r="P696" s="3">
        <f t="shared" si="43"/>
        <v>-18578082.840000004</v>
      </c>
    </row>
    <row r="697" spans="1:16" x14ac:dyDescent="0.35">
      <c r="A697">
        <v>80702</v>
      </c>
      <c r="B697" s="2">
        <v>101382.03</v>
      </c>
      <c r="C697" s="2">
        <v>160268.07</v>
      </c>
      <c r="D697" s="2">
        <v>1689.72</v>
      </c>
      <c r="E697" s="2">
        <v>0</v>
      </c>
      <c r="F697" s="2">
        <v>0</v>
      </c>
      <c r="G697" s="2">
        <v>0</v>
      </c>
      <c r="H697" s="2">
        <v>21202.86</v>
      </c>
      <c r="I697" s="2">
        <v>305.52</v>
      </c>
      <c r="J697" s="100">
        <f t="shared" si="40"/>
        <v>183466.17</v>
      </c>
      <c r="K697" s="2">
        <v>172594.33</v>
      </c>
      <c r="L697" s="3">
        <f t="shared" si="41"/>
        <v>10871.840000000026</v>
      </c>
      <c r="M697" s="101">
        <f t="shared" si="42"/>
        <v>5.9258009255875481E-2</v>
      </c>
      <c r="O697" s="2">
        <v>13320.44</v>
      </c>
      <c r="P697" s="3">
        <f t="shared" si="43"/>
        <v>-170145.73</v>
      </c>
    </row>
    <row r="698" spans="1:16" x14ac:dyDescent="0.35">
      <c r="A698">
        <v>80704</v>
      </c>
      <c r="B698" s="2">
        <v>318460.75</v>
      </c>
      <c r="C698" s="2">
        <v>514909.53</v>
      </c>
      <c r="D698" s="2">
        <v>0</v>
      </c>
      <c r="E698" s="2">
        <v>3060.8</v>
      </c>
      <c r="F698" s="2">
        <v>5240.78</v>
      </c>
      <c r="G698" s="2">
        <v>0</v>
      </c>
      <c r="H698" s="2">
        <v>45396.77</v>
      </c>
      <c r="I698" s="2">
        <v>0</v>
      </c>
      <c r="J698" s="100">
        <f t="shared" si="40"/>
        <v>565547.07999999996</v>
      </c>
      <c r="K698" s="2">
        <v>537699.96</v>
      </c>
      <c r="L698" s="3">
        <f t="shared" si="41"/>
        <v>27847.119999999995</v>
      </c>
      <c r="M698" s="101">
        <f t="shared" si="42"/>
        <v>4.9239260505067051E-2</v>
      </c>
      <c r="O698" s="2">
        <v>30365.62</v>
      </c>
      <c r="P698" s="3">
        <f t="shared" si="43"/>
        <v>-535181.46</v>
      </c>
    </row>
    <row r="699" spans="1:16" x14ac:dyDescent="0.35">
      <c r="A699">
        <v>80801</v>
      </c>
      <c r="B699" s="2">
        <v>16254748.82</v>
      </c>
      <c r="C699" s="2">
        <v>26106090.52</v>
      </c>
      <c r="D699" s="2">
        <v>270914.46000000002</v>
      </c>
      <c r="E699" s="2">
        <v>1110907.47</v>
      </c>
      <c r="F699" s="2">
        <v>1902119.33</v>
      </c>
      <c r="G699" s="2">
        <v>18515.52</v>
      </c>
      <c r="H699" s="2">
        <v>2678779.96</v>
      </c>
      <c r="I699" s="2">
        <v>38599.199999999997</v>
      </c>
      <c r="J699" s="100">
        <f t="shared" si="40"/>
        <v>31015018.990000002</v>
      </c>
      <c r="K699" s="2">
        <v>29576470.259999998</v>
      </c>
      <c r="L699" s="3">
        <f t="shared" si="41"/>
        <v>1438548.7300000042</v>
      </c>
      <c r="M699" s="101">
        <f t="shared" si="42"/>
        <v>4.6382326267922887E-2</v>
      </c>
      <c r="O699" s="2">
        <v>1724675.68</v>
      </c>
      <c r="P699" s="3">
        <f t="shared" si="43"/>
        <v>-29290343.310000002</v>
      </c>
    </row>
    <row r="700" spans="1:16" x14ac:dyDescent="0.35">
      <c r="A700">
        <v>80902</v>
      </c>
      <c r="B700" s="2">
        <v>965064.92</v>
      </c>
      <c r="C700" s="2">
        <v>1537747.1</v>
      </c>
      <c r="D700" s="2">
        <v>16084.54</v>
      </c>
      <c r="E700" s="2">
        <v>163677.29</v>
      </c>
      <c r="F700" s="2">
        <v>280249.67</v>
      </c>
      <c r="G700" s="2">
        <v>2727.98</v>
      </c>
      <c r="H700" s="2">
        <v>39597.43</v>
      </c>
      <c r="I700" s="2">
        <v>570.57000000000005</v>
      </c>
      <c r="J700" s="100">
        <f t="shared" si="40"/>
        <v>1876977.29</v>
      </c>
      <c r="K700" s="2">
        <v>1816591.52</v>
      </c>
      <c r="L700" s="3">
        <f t="shared" si="41"/>
        <v>60385.770000000019</v>
      </c>
      <c r="M700" s="101">
        <f t="shared" si="42"/>
        <v>3.2171817060184044E-2</v>
      </c>
      <c r="O700" s="2">
        <v>114657.23</v>
      </c>
      <c r="P700" s="3">
        <f t="shared" si="43"/>
        <v>-1762320.06</v>
      </c>
    </row>
    <row r="701" spans="1:16" x14ac:dyDescent="0.35">
      <c r="A701">
        <v>81001</v>
      </c>
      <c r="B701" s="2">
        <v>23254525.52</v>
      </c>
      <c r="C701" s="2">
        <v>36696221.909999996</v>
      </c>
      <c r="D701" s="2">
        <v>387919.67</v>
      </c>
      <c r="E701" s="2">
        <v>1066001.6100000001</v>
      </c>
      <c r="F701" s="2">
        <v>1787796.18</v>
      </c>
      <c r="G701" s="2">
        <v>17872.89</v>
      </c>
      <c r="H701" s="2">
        <v>7816800.8099999996</v>
      </c>
      <c r="I701" s="2">
        <v>113745.32</v>
      </c>
      <c r="J701" s="100">
        <f t="shared" si="40"/>
        <v>46820356.780000001</v>
      </c>
      <c r="K701" s="2">
        <v>42916285.949999996</v>
      </c>
      <c r="L701" s="3">
        <f t="shared" si="41"/>
        <v>3904070.8300000057</v>
      </c>
      <c r="M701" s="101">
        <f t="shared" si="42"/>
        <v>8.338404699358648E-2</v>
      </c>
      <c r="O701" s="2">
        <v>2967627.57</v>
      </c>
      <c r="P701" s="3">
        <f t="shared" si="43"/>
        <v>-43852729.210000001</v>
      </c>
    </row>
    <row r="702" spans="1:16" x14ac:dyDescent="0.35">
      <c r="A702">
        <v>81002</v>
      </c>
      <c r="B702" s="2">
        <v>477676.35</v>
      </c>
      <c r="C702" s="2">
        <v>770591.95</v>
      </c>
      <c r="D702" s="2">
        <v>7961.02</v>
      </c>
      <c r="E702" s="2">
        <v>28441.16</v>
      </c>
      <c r="F702" s="2">
        <v>48697.86</v>
      </c>
      <c r="G702" s="2">
        <v>474.02</v>
      </c>
      <c r="H702" s="2">
        <v>100710.57</v>
      </c>
      <c r="I702" s="2">
        <v>1451.2</v>
      </c>
      <c r="J702" s="100">
        <f t="shared" si="40"/>
        <v>929886.62</v>
      </c>
      <c r="K702" s="2">
        <v>934918.38</v>
      </c>
      <c r="L702" s="3">
        <f t="shared" si="41"/>
        <v>-5031.7600000000093</v>
      </c>
      <c r="M702" s="101">
        <f t="shared" si="42"/>
        <v>-5.4111543190072022E-3</v>
      </c>
      <c r="O702" s="2">
        <v>47295.38</v>
      </c>
      <c r="P702" s="3">
        <f t="shared" si="43"/>
        <v>-882591.24</v>
      </c>
    </row>
    <row r="703" spans="1:16" x14ac:dyDescent="0.35">
      <c r="A703">
        <v>81003</v>
      </c>
      <c r="B703" s="2">
        <v>265094.88</v>
      </c>
      <c r="C703" s="2">
        <v>428172.17</v>
      </c>
      <c r="D703" s="2">
        <v>4418.28</v>
      </c>
      <c r="E703" s="2">
        <v>0</v>
      </c>
      <c r="F703" s="2">
        <v>0</v>
      </c>
      <c r="G703" s="2">
        <v>0</v>
      </c>
      <c r="H703" s="2">
        <v>50055.25</v>
      </c>
      <c r="I703" s="2">
        <v>721.27</v>
      </c>
      <c r="J703" s="100">
        <f t="shared" si="40"/>
        <v>483366.97000000003</v>
      </c>
      <c r="K703" s="2">
        <v>453328.29</v>
      </c>
      <c r="L703" s="3">
        <f t="shared" si="41"/>
        <v>30038.680000000051</v>
      </c>
      <c r="M703" s="101">
        <f t="shared" si="42"/>
        <v>6.2144668263121185E-2</v>
      </c>
      <c r="O703" s="2">
        <v>25729.38</v>
      </c>
      <c r="P703" s="3">
        <f t="shared" si="43"/>
        <v>-457637.59</v>
      </c>
    </row>
    <row r="704" spans="1:16" x14ac:dyDescent="0.35">
      <c r="A704">
        <v>81004</v>
      </c>
      <c r="B704" s="2">
        <v>133820.1</v>
      </c>
      <c r="C704" s="2">
        <v>212638.12</v>
      </c>
      <c r="D704" s="2">
        <v>2230.37</v>
      </c>
      <c r="E704" s="2">
        <v>0</v>
      </c>
      <c r="F704" s="2">
        <v>0</v>
      </c>
      <c r="G704" s="2">
        <v>0</v>
      </c>
      <c r="H704" s="2">
        <v>125158.55</v>
      </c>
      <c r="I704" s="2">
        <v>1803.48</v>
      </c>
      <c r="J704" s="100">
        <f t="shared" si="40"/>
        <v>341830.51999999996</v>
      </c>
      <c r="K704" s="2">
        <v>310493.76999999996</v>
      </c>
      <c r="L704" s="3">
        <f t="shared" si="41"/>
        <v>31336.75</v>
      </c>
      <c r="M704" s="101">
        <f t="shared" si="42"/>
        <v>9.1673353216090839E-2</v>
      </c>
      <c r="O704" s="2">
        <v>16492.990000000002</v>
      </c>
      <c r="P704" s="3">
        <f t="shared" si="43"/>
        <v>-325337.52999999997</v>
      </c>
    </row>
    <row r="705" spans="1:16" x14ac:dyDescent="0.35">
      <c r="A705">
        <v>81102</v>
      </c>
      <c r="B705" s="2">
        <v>4600986.95</v>
      </c>
      <c r="C705" s="2">
        <v>7358042.3399999999</v>
      </c>
      <c r="D705" s="2">
        <v>76682.12</v>
      </c>
      <c r="E705" s="2">
        <v>223685.06</v>
      </c>
      <c r="F705" s="2">
        <v>382997.18</v>
      </c>
      <c r="G705" s="2">
        <v>3728.18</v>
      </c>
      <c r="H705" s="2">
        <v>130291.97</v>
      </c>
      <c r="I705" s="2">
        <v>1877.5</v>
      </c>
      <c r="J705" s="100">
        <f t="shared" si="40"/>
        <v>7953619.2899999991</v>
      </c>
      <c r="K705" s="2">
        <v>7937309.1600000011</v>
      </c>
      <c r="L705" s="3">
        <f t="shared" si="41"/>
        <v>16310.129999998026</v>
      </c>
      <c r="M705" s="101">
        <f t="shared" si="42"/>
        <v>2.0506551049664368E-3</v>
      </c>
      <c r="O705" s="2">
        <v>519855.22</v>
      </c>
      <c r="P705" s="3">
        <f t="shared" si="43"/>
        <v>-7433764.0699999994</v>
      </c>
    </row>
    <row r="706" spans="1:16" x14ac:dyDescent="0.35">
      <c r="A706">
        <v>81201</v>
      </c>
      <c r="B706" s="2">
        <v>2541517.4300000002</v>
      </c>
      <c r="C706" s="2">
        <v>4050958.36</v>
      </c>
      <c r="D706" s="2">
        <v>42359.360000000001</v>
      </c>
      <c r="E706" s="2">
        <v>188713.84</v>
      </c>
      <c r="F706" s="2">
        <v>323120.46999999997</v>
      </c>
      <c r="G706" s="2">
        <v>3145.24</v>
      </c>
      <c r="H706" s="2">
        <v>82924.41</v>
      </c>
      <c r="I706" s="2">
        <v>1194.8399999999999</v>
      </c>
      <c r="J706" s="100">
        <f t="shared" si="40"/>
        <v>4503702.68</v>
      </c>
      <c r="K706" s="2">
        <v>4578081.62</v>
      </c>
      <c r="L706" s="3">
        <f t="shared" si="41"/>
        <v>-74378.94000000041</v>
      </c>
      <c r="M706" s="101">
        <f t="shared" si="42"/>
        <v>-1.6515064444707173E-2</v>
      </c>
      <c r="O706" s="2">
        <v>300213.89</v>
      </c>
      <c r="P706" s="3">
        <f t="shared" si="43"/>
        <v>-4203488.79</v>
      </c>
    </row>
    <row r="707" spans="1:16" x14ac:dyDescent="0.35">
      <c r="A707">
        <v>81301</v>
      </c>
      <c r="B707" s="2">
        <v>3536034.5</v>
      </c>
      <c r="C707" s="2">
        <v>5652572.4699999997</v>
      </c>
      <c r="D707" s="2">
        <v>58932.32</v>
      </c>
      <c r="E707" s="2">
        <v>236570.2</v>
      </c>
      <c r="F707" s="2">
        <v>405058.69</v>
      </c>
      <c r="G707" s="2">
        <v>3943.07</v>
      </c>
      <c r="H707" s="2">
        <v>123330.29</v>
      </c>
      <c r="I707" s="2">
        <v>1777.1</v>
      </c>
      <c r="J707" s="100">
        <f t="shared" ref="J707:J770" si="44">SUM(C707:I707)-E707</f>
        <v>6245613.9400000004</v>
      </c>
      <c r="K707" s="2">
        <v>6102735.5099999988</v>
      </c>
      <c r="L707" s="3">
        <f t="shared" ref="L707:L770" si="45">J707-K707</f>
        <v>142878.43000000156</v>
      </c>
      <c r="M707" s="101">
        <f t="shared" ref="M707:M770" si="46">IF(J707=0,0,L707/J707)</f>
        <v>2.2876602904469877E-2</v>
      </c>
      <c r="O707" s="2">
        <v>401890.32</v>
      </c>
      <c r="P707" s="3">
        <f t="shared" ref="P707:P770" si="47">O707-J707</f>
        <v>-5843723.6200000001</v>
      </c>
    </row>
    <row r="708" spans="1:16" x14ac:dyDescent="0.35">
      <c r="A708">
        <v>81401</v>
      </c>
      <c r="B708" s="2">
        <v>684470.37</v>
      </c>
      <c r="C708" s="2">
        <v>1115174.32</v>
      </c>
      <c r="D708" s="2">
        <v>11407.55</v>
      </c>
      <c r="E708" s="2">
        <v>75848.53</v>
      </c>
      <c r="F708" s="2">
        <v>129869.34</v>
      </c>
      <c r="G708" s="2">
        <v>1264.1500000000001</v>
      </c>
      <c r="H708" s="2">
        <v>27750.33</v>
      </c>
      <c r="I708" s="2">
        <v>399.85</v>
      </c>
      <c r="J708" s="100">
        <f t="shared" si="44"/>
        <v>1285865.5400000003</v>
      </c>
      <c r="K708" s="2">
        <v>610273.1399999999</v>
      </c>
      <c r="L708" s="3">
        <f t="shared" si="45"/>
        <v>675592.40000000037</v>
      </c>
      <c r="M708" s="101">
        <f t="shared" si="46"/>
        <v>0.52539894645594143</v>
      </c>
      <c r="O708" s="2">
        <v>56726.7</v>
      </c>
      <c r="P708" s="3">
        <f t="shared" si="47"/>
        <v>-1229138.8400000003</v>
      </c>
    </row>
    <row r="709" spans="1:16" x14ac:dyDescent="0.35">
      <c r="A709">
        <v>81402</v>
      </c>
      <c r="B709" s="2">
        <v>1255878.8400000001</v>
      </c>
      <c r="C709" s="2">
        <v>2000600.25</v>
      </c>
      <c r="D709" s="2">
        <v>20931.27</v>
      </c>
      <c r="E709" s="2">
        <v>124572.5</v>
      </c>
      <c r="F709" s="2">
        <v>213296.11</v>
      </c>
      <c r="G709" s="2">
        <v>2076.2600000000002</v>
      </c>
      <c r="H709" s="2">
        <v>26882.639999999999</v>
      </c>
      <c r="I709" s="2">
        <v>387.35</v>
      </c>
      <c r="J709" s="100">
        <f t="shared" si="44"/>
        <v>2264173.88</v>
      </c>
      <c r="K709" s="2">
        <v>2375706.08</v>
      </c>
      <c r="L709" s="3">
        <f t="shared" si="45"/>
        <v>-111532.20000000019</v>
      </c>
      <c r="M709" s="101">
        <f t="shared" si="46"/>
        <v>-4.9259555984278114E-2</v>
      </c>
      <c r="O709" s="2">
        <v>149742.18</v>
      </c>
      <c r="P709" s="3">
        <f t="shared" si="47"/>
        <v>-2114431.6999999997</v>
      </c>
    </row>
    <row r="710" spans="1:16" x14ac:dyDescent="0.35">
      <c r="A710">
        <v>81403</v>
      </c>
      <c r="B710" s="2">
        <v>585821.42000000004</v>
      </c>
      <c r="C710" s="2">
        <v>947925.08</v>
      </c>
      <c r="D710" s="2">
        <v>9763.67</v>
      </c>
      <c r="E710" s="2">
        <v>83902.7</v>
      </c>
      <c r="F710" s="2">
        <v>143659.46</v>
      </c>
      <c r="G710" s="2">
        <v>1398.43</v>
      </c>
      <c r="H710" s="2">
        <v>5337.08</v>
      </c>
      <c r="I710" s="2">
        <v>76.92</v>
      </c>
      <c r="J710" s="100">
        <f t="shared" si="44"/>
        <v>1108160.6399999999</v>
      </c>
      <c r="K710" s="2">
        <v>1010188.4299999999</v>
      </c>
      <c r="L710" s="3">
        <f t="shared" si="45"/>
        <v>97972.209999999963</v>
      </c>
      <c r="M710" s="101">
        <f t="shared" si="46"/>
        <v>8.8409754383624362E-2</v>
      </c>
      <c r="O710" s="2">
        <v>55130.86</v>
      </c>
      <c r="P710" s="3">
        <f t="shared" si="47"/>
        <v>-1053029.7799999998</v>
      </c>
    </row>
    <row r="711" spans="1:16" x14ac:dyDescent="0.35">
      <c r="A711">
        <v>81501</v>
      </c>
      <c r="B711" s="2">
        <v>2543954.2200000002</v>
      </c>
      <c r="C711" s="2">
        <v>4041188.04</v>
      </c>
      <c r="D711" s="2">
        <v>42400.26</v>
      </c>
      <c r="E711" s="2">
        <v>167744.56</v>
      </c>
      <c r="F711" s="2">
        <v>287215.43</v>
      </c>
      <c r="G711" s="2">
        <v>2795.77</v>
      </c>
      <c r="H711" s="2">
        <v>234365.11</v>
      </c>
      <c r="I711" s="2">
        <v>3377.37</v>
      </c>
      <c r="J711" s="100">
        <f t="shared" si="44"/>
        <v>4611341.9799999995</v>
      </c>
      <c r="K711" s="2">
        <v>4742275.629999999</v>
      </c>
      <c r="L711" s="3">
        <f t="shared" si="45"/>
        <v>-130933.64999999944</v>
      </c>
      <c r="M711" s="101">
        <f t="shared" si="46"/>
        <v>-2.8393827776789494E-2</v>
      </c>
      <c r="O711" s="2">
        <v>317819.84000000003</v>
      </c>
      <c r="P711" s="3">
        <f t="shared" si="47"/>
        <v>-4293522.1399999997</v>
      </c>
    </row>
    <row r="712" spans="1:16" x14ac:dyDescent="0.35">
      <c r="A712">
        <v>81601</v>
      </c>
      <c r="B712" s="2">
        <v>5255322.6900000004</v>
      </c>
      <c r="C712" s="2">
        <v>8417487.2799999993</v>
      </c>
      <c r="D712" s="2">
        <v>87589.22</v>
      </c>
      <c r="E712" s="2">
        <v>373960.61</v>
      </c>
      <c r="F712" s="2">
        <v>640302.31000000006</v>
      </c>
      <c r="G712" s="2">
        <v>6232.8</v>
      </c>
      <c r="H712" s="2">
        <v>204301.77</v>
      </c>
      <c r="I712" s="2">
        <v>2943.83</v>
      </c>
      <c r="J712" s="100">
        <f t="shared" si="44"/>
        <v>9358857.2100000009</v>
      </c>
      <c r="K712" s="2">
        <v>9084365.129999999</v>
      </c>
      <c r="L712" s="3">
        <f t="shared" si="45"/>
        <v>274492.08000000194</v>
      </c>
      <c r="M712" s="101">
        <f t="shared" si="46"/>
        <v>2.9329657867491057E-2</v>
      </c>
      <c r="O712" s="2">
        <v>580788.69999999995</v>
      </c>
      <c r="P712" s="3">
        <f t="shared" si="47"/>
        <v>-8778068.5100000016</v>
      </c>
    </row>
    <row r="713" spans="1:16" x14ac:dyDescent="0.35">
      <c r="A713">
        <v>81701</v>
      </c>
      <c r="B713" s="2">
        <v>2212866.2400000002</v>
      </c>
      <c r="C713" s="2">
        <v>3496074.11</v>
      </c>
      <c r="D713" s="2">
        <v>36881.17</v>
      </c>
      <c r="E713" s="2">
        <v>575669.61</v>
      </c>
      <c r="F713" s="2">
        <v>985675.36</v>
      </c>
      <c r="G713" s="2">
        <v>9594.58</v>
      </c>
      <c r="H713" s="2">
        <v>47104.78</v>
      </c>
      <c r="I713" s="2">
        <v>678.77</v>
      </c>
      <c r="J713" s="100">
        <f t="shared" si="44"/>
        <v>4576008.7699999996</v>
      </c>
      <c r="K713" s="2">
        <v>4447943.3500000006</v>
      </c>
      <c r="L713" s="3">
        <f t="shared" si="45"/>
        <v>128065.41999999899</v>
      </c>
      <c r="M713" s="101">
        <f t="shared" si="46"/>
        <v>2.7986270664424232E-2</v>
      </c>
      <c r="O713" s="2">
        <v>292843.33</v>
      </c>
      <c r="P713" s="3">
        <f t="shared" si="47"/>
        <v>-4283165.4399999995</v>
      </c>
    </row>
    <row r="714" spans="1:16" x14ac:dyDescent="0.35">
      <c r="A714">
        <v>81802</v>
      </c>
      <c r="B714" s="2">
        <v>10417818.890000001</v>
      </c>
      <c r="C714" s="2">
        <v>16590033.460000001</v>
      </c>
      <c r="D714" s="2">
        <v>173632.3</v>
      </c>
      <c r="E714" s="2">
        <v>384353.95</v>
      </c>
      <c r="F714" s="2">
        <v>658208.86</v>
      </c>
      <c r="G714" s="2">
        <v>6405.98</v>
      </c>
      <c r="H714" s="2">
        <v>2007660.22</v>
      </c>
      <c r="I714" s="2">
        <v>28929.1</v>
      </c>
      <c r="J714" s="100">
        <f t="shared" si="44"/>
        <v>19464869.920000002</v>
      </c>
      <c r="K714" s="2">
        <v>19789336.370000001</v>
      </c>
      <c r="L714" s="3">
        <f t="shared" si="45"/>
        <v>-324466.44999999925</v>
      </c>
      <c r="M714" s="101">
        <f t="shared" si="46"/>
        <v>-1.6669335645886466E-2</v>
      </c>
      <c r="O714" s="2">
        <v>1247445.96</v>
      </c>
      <c r="P714" s="3">
        <f t="shared" si="47"/>
        <v>-18217423.960000001</v>
      </c>
    </row>
    <row r="715" spans="1:16" x14ac:dyDescent="0.35">
      <c r="A715">
        <v>81805</v>
      </c>
      <c r="B715" s="2">
        <v>172088.49</v>
      </c>
      <c r="C715" s="2">
        <v>278219.45</v>
      </c>
      <c r="D715" s="2">
        <v>2868.18</v>
      </c>
      <c r="E715" s="2">
        <v>44802.28</v>
      </c>
      <c r="F715" s="2">
        <v>76711.240000000005</v>
      </c>
      <c r="G715" s="2">
        <v>746.71</v>
      </c>
      <c r="H715" s="2">
        <v>3192.81</v>
      </c>
      <c r="I715" s="2">
        <v>46</v>
      </c>
      <c r="J715" s="100">
        <f t="shared" si="44"/>
        <v>361784.39</v>
      </c>
      <c r="K715" s="2">
        <v>359827.64</v>
      </c>
      <c r="L715" s="3">
        <f t="shared" si="45"/>
        <v>1956.75</v>
      </c>
      <c r="M715" s="101">
        <f t="shared" si="46"/>
        <v>5.4086081491796813E-3</v>
      </c>
      <c r="O715" s="2">
        <v>16433.91</v>
      </c>
      <c r="P715" s="3">
        <f t="shared" si="47"/>
        <v>-345350.48000000004</v>
      </c>
    </row>
    <row r="716" spans="1:16" x14ac:dyDescent="0.35">
      <c r="A716">
        <v>81806</v>
      </c>
      <c r="B716" s="2">
        <v>1365920.8</v>
      </c>
      <c r="C716" s="2">
        <v>2175972.16</v>
      </c>
      <c r="D716" s="2">
        <v>22765.63</v>
      </c>
      <c r="E716" s="2">
        <v>117075.55</v>
      </c>
      <c r="F716" s="2">
        <v>200458.15</v>
      </c>
      <c r="G716" s="2">
        <v>1951.29</v>
      </c>
      <c r="H716" s="2">
        <v>71350.81</v>
      </c>
      <c r="I716" s="2">
        <v>1028.1300000000001</v>
      </c>
      <c r="J716" s="100">
        <f t="shared" si="44"/>
        <v>2473526.17</v>
      </c>
      <c r="K716" s="2">
        <v>2562115.9499999997</v>
      </c>
      <c r="L716" s="3">
        <f t="shared" si="45"/>
        <v>-88589.779999999795</v>
      </c>
      <c r="M716" s="101">
        <f t="shared" si="46"/>
        <v>-3.5815177973233164E-2</v>
      </c>
      <c r="O716" s="2">
        <v>162787.91</v>
      </c>
      <c r="P716" s="3">
        <f t="shared" si="47"/>
        <v>-2310738.2599999998</v>
      </c>
    </row>
    <row r="717" spans="1:16" x14ac:dyDescent="0.35">
      <c r="A717">
        <v>81901</v>
      </c>
      <c r="B717" s="2">
        <v>1800052.65</v>
      </c>
      <c r="C717" s="2">
        <v>2867712.06</v>
      </c>
      <c r="D717" s="2">
        <v>30001.18</v>
      </c>
      <c r="E717" s="2">
        <v>161709.31</v>
      </c>
      <c r="F717" s="2">
        <v>276881.63</v>
      </c>
      <c r="G717" s="2">
        <v>2695.24</v>
      </c>
      <c r="H717" s="2">
        <v>114016.46</v>
      </c>
      <c r="I717" s="2">
        <v>1642.85</v>
      </c>
      <c r="J717" s="100">
        <f t="shared" si="44"/>
        <v>3292949.4200000004</v>
      </c>
      <c r="K717" s="2">
        <v>3282522.45</v>
      </c>
      <c r="L717" s="3">
        <f t="shared" si="45"/>
        <v>10426.970000000205</v>
      </c>
      <c r="M717" s="101">
        <f t="shared" si="46"/>
        <v>3.1664531306406169E-3</v>
      </c>
      <c r="O717" s="2">
        <v>214371.63</v>
      </c>
      <c r="P717" s="3">
        <f t="shared" si="47"/>
        <v>-3078577.7900000005</v>
      </c>
    </row>
    <row r="718" spans="1:16" x14ac:dyDescent="0.35">
      <c r="A718">
        <v>81902</v>
      </c>
      <c r="B718" s="2">
        <v>254334.15</v>
      </c>
      <c r="C718" s="2">
        <v>414625.7</v>
      </c>
      <c r="D718" s="2">
        <v>4238.88</v>
      </c>
      <c r="E718" s="2">
        <v>6536.25</v>
      </c>
      <c r="F718" s="2">
        <v>11191.55</v>
      </c>
      <c r="G718" s="2">
        <v>108.92</v>
      </c>
      <c r="H718" s="2">
        <v>32099.279999999999</v>
      </c>
      <c r="I718" s="2">
        <v>462.56</v>
      </c>
      <c r="J718" s="100">
        <f t="shared" si="44"/>
        <v>462726.88999999996</v>
      </c>
      <c r="K718" s="2">
        <v>425815.92</v>
      </c>
      <c r="L718" s="3">
        <f t="shared" si="45"/>
        <v>36910.969999999972</v>
      </c>
      <c r="M718" s="101">
        <f t="shared" si="46"/>
        <v>7.9768370496039201E-2</v>
      </c>
      <c r="O718" s="2">
        <v>20851.060000000001</v>
      </c>
      <c r="P718" s="3">
        <f t="shared" si="47"/>
        <v>-441875.82999999996</v>
      </c>
    </row>
    <row r="719" spans="1:16" x14ac:dyDescent="0.35">
      <c r="A719">
        <v>82001</v>
      </c>
      <c r="B719" s="2">
        <v>2034467.8</v>
      </c>
      <c r="C719" s="2">
        <v>3227242.17</v>
      </c>
      <c r="D719" s="2">
        <v>33907.839999999997</v>
      </c>
      <c r="E719" s="2">
        <v>142905.07999999999</v>
      </c>
      <c r="F719" s="2">
        <v>244684.56</v>
      </c>
      <c r="G719" s="2">
        <v>2381.69</v>
      </c>
      <c r="H719" s="2">
        <v>147435.4</v>
      </c>
      <c r="I719" s="2">
        <v>2124.4499999999998</v>
      </c>
      <c r="J719" s="100">
        <f t="shared" si="44"/>
        <v>3657776.11</v>
      </c>
      <c r="K719" s="2">
        <v>3551421.17</v>
      </c>
      <c r="L719" s="3">
        <f t="shared" si="45"/>
        <v>106354.93999999994</v>
      </c>
      <c r="M719" s="101">
        <f t="shared" si="46"/>
        <v>2.9076394180943991E-2</v>
      </c>
      <c r="O719" s="2">
        <v>256218.65</v>
      </c>
      <c r="P719" s="3">
        <f t="shared" si="47"/>
        <v>-3401557.46</v>
      </c>
    </row>
    <row r="720" spans="1:16" x14ac:dyDescent="0.35">
      <c r="A720">
        <v>82101</v>
      </c>
      <c r="B720" s="2">
        <v>8074834.9800000004</v>
      </c>
      <c r="C720" s="2">
        <v>12857849.199999999</v>
      </c>
      <c r="D720" s="2">
        <v>134580.94</v>
      </c>
      <c r="E720" s="2">
        <v>731217.91</v>
      </c>
      <c r="F720" s="2">
        <v>1252006.31</v>
      </c>
      <c r="G720" s="2">
        <v>12187.02</v>
      </c>
      <c r="H720" s="2">
        <v>517029.46</v>
      </c>
      <c r="I720" s="2">
        <v>7449.97</v>
      </c>
      <c r="J720" s="100">
        <f t="shared" si="44"/>
        <v>14781102.9</v>
      </c>
      <c r="K720" s="2">
        <v>15058244.23</v>
      </c>
      <c r="L720" s="3">
        <f t="shared" si="45"/>
        <v>-277141.33000000007</v>
      </c>
      <c r="M720" s="101">
        <f t="shared" si="46"/>
        <v>-1.8749705747600206E-2</v>
      </c>
      <c r="O720" s="2">
        <v>966881.64</v>
      </c>
      <c r="P720" s="3">
        <f t="shared" si="47"/>
        <v>-13814221.26</v>
      </c>
    </row>
    <row r="721" spans="1:16" x14ac:dyDescent="0.35">
      <c r="A721">
        <v>82106</v>
      </c>
      <c r="B721" s="2">
        <v>597062.96</v>
      </c>
      <c r="C721" s="2">
        <v>961006.35</v>
      </c>
      <c r="D721" s="2">
        <v>9951.1</v>
      </c>
      <c r="E721" s="2">
        <v>45720.89</v>
      </c>
      <c r="F721" s="2">
        <v>78284.72</v>
      </c>
      <c r="G721" s="2">
        <v>762.09</v>
      </c>
      <c r="H721" s="2">
        <v>10572.2</v>
      </c>
      <c r="I721" s="2">
        <v>152.32</v>
      </c>
      <c r="J721" s="100">
        <f t="shared" si="44"/>
        <v>1060728.7800000003</v>
      </c>
      <c r="K721" s="2">
        <v>1014870.0999999999</v>
      </c>
      <c r="L721" s="3">
        <f t="shared" si="45"/>
        <v>45858.6800000004</v>
      </c>
      <c r="M721" s="101">
        <f t="shared" si="46"/>
        <v>4.3233181624430315E-2</v>
      </c>
      <c r="O721" s="2">
        <v>61296.62</v>
      </c>
      <c r="P721" s="3">
        <f t="shared" si="47"/>
        <v>-999432.16000000027</v>
      </c>
    </row>
    <row r="722" spans="1:16" x14ac:dyDescent="0.35">
      <c r="A722">
        <v>82107</v>
      </c>
      <c r="B722" s="2">
        <v>1717398.21</v>
      </c>
      <c r="C722" s="2">
        <v>2718910.13</v>
      </c>
      <c r="D722" s="2">
        <v>28623.38</v>
      </c>
      <c r="E722" s="2">
        <v>109446.48</v>
      </c>
      <c r="F722" s="2">
        <v>187396.33</v>
      </c>
      <c r="G722" s="2">
        <v>1824.13</v>
      </c>
      <c r="H722" s="2">
        <v>37703.589999999997</v>
      </c>
      <c r="I722" s="2">
        <v>543.28</v>
      </c>
      <c r="J722" s="100">
        <f t="shared" si="44"/>
        <v>2975000.8399999994</v>
      </c>
      <c r="K722" s="2">
        <v>2824664.3200000003</v>
      </c>
      <c r="L722" s="3">
        <f t="shared" si="45"/>
        <v>150336.51999999909</v>
      </c>
      <c r="M722" s="101">
        <f t="shared" si="46"/>
        <v>5.0533269765395801E-2</v>
      </c>
      <c r="O722" s="2">
        <v>221656.39</v>
      </c>
      <c r="P722" s="3">
        <f t="shared" si="47"/>
        <v>-2753344.4499999993</v>
      </c>
    </row>
    <row r="723" spans="1:16" x14ac:dyDescent="0.35">
      <c r="A723">
        <v>82108</v>
      </c>
      <c r="B723" s="2">
        <v>239650.09</v>
      </c>
      <c r="C723" s="2">
        <v>364862.18</v>
      </c>
      <c r="D723" s="2">
        <v>3994.19</v>
      </c>
      <c r="E723" s="2">
        <v>43648.32</v>
      </c>
      <c r="F723" s="2">
        <v>74735.539999999994</v>
      </c>
      <c r="G723" s="2">
        <v>727.45</v>
      </c>
      <c r="H723" s="2">
        <v>13307.64</v>
      </c>
      <c r="I723" s="2">
        <v>191.76</v>
      </c>
      <c r="J723" s="100">
        <f t="shared" si="44"/>
        <v>457818.76</v>
      </c>
      <c r="K723" s="2">
        <v>472862.37</v>
      </c>
      <c r="L723" s="3">
        <f t="shared" si="45"/>
        <v>-15043.609999999986</v>
      </c>
      <c r="M723" s="101">
        <f t="shared" si="46"/>
        <v>-3.2859313148285982E-2</v>
      </c>
      <c r="O723" s="2">
        <v>45472.02</v>
      </c>
      <c r="P723" s="3">
        <f t="shared" si="47"/>
        <v>-412346.74</v>
      </c>
    </row>
    <row r="724" spans="1:16" x14ac:dyDescent="0.35">
      <c r="A724">
        <v>82109</v>
      </c>
      <c r="B724" s="2">
        <v>537152.32999999996</v>
      </c>
      <c r="C724" s="2">
        <v>842897.19</v>
      </c>
      <c r="D724" s="2">
        <v>8952.89</v>
      </c>
      <c r="E724" s="2">
        <v>154088.60999999999</v>
      </c>
      <c r="F724" s="2">
        <v>263832.52</v>
      </c>
      <c r="G724" s="2">
        <v>2568.14</v>
      </c>
      <c r="H724" s="2">
        <v>0</v>
      </c>
      <c r="I724" s="2">
        <v>0</v>
      </c>
      <c r="J724" s="100">
        <f t="shared" si="44"/>
        <v>1118250.7399999998</v>
      </c>
      <c r="K724" s="2">
        <v>1099250.7</v>
      </c>
      <c r="L724" s="3">
        <f t="shared" si="45"/>
        <v>19000.039999999804</v>
      </c>
      <c r="M724" s="101">
        <f t="shared" si="46"/>
        <v>1.6990858418747666E-2</v>
      </c>
      <c r="O724" s="2">
        <v>76823.03</v>
      </c>
      <c r="P724" s="3">
        <f t="shared" si="47"/>
        <v>-1041427.7099999997</v>
      </c>
    </row>
    <row r="725" spans="1:16" x14ac:dyDescent="0.35">
      <c r="A725">
        <v>82110</v>
      </c>
      <c r="B725" s="2">
        <v>10260.75</v>
      </c>
      <c r="C725" s="2">
        <v>17568.72</v>
      </c>
      <c r="D725" s="2">
        <v>0</v>
      </c>
      <c r="E725" s="2">
        <v>0</v>
      </c>
      <c r="F725" s="2">
        <v>0</v>
      </c>
      <c r="G725" s="2">
        <v>0</v>
      </c>
      <c r="H725" s="2">
        <v>0</v>
      </c>
      <c r="I725" s="2">
        <v>0</v>
      </c>
      <c r="J725" s="100">
        <f t="shared" si="44"/>
        <v>17568.72</v>
      </c>
      <c r="K725" s="2">
        <v>0</v>
      </c>
      <c r="L725" s="3">
        <f t="shared" si="45"/>
        <v>17568.72</v>
      </c>
      <c r="M725" s="101">
        <f t="shared" si="46"/>
        <v>1</v>
      </c>
      <c r="O725" s="2">
        <v>0</v>
      </c>
      <c r="P725" s="3">
        <f t="shared" si="47"/>
        <v>-17568.72</v>
      </c>
    </row>
    <row r="726" spans="1:16" x14ac:dyDescent="0.35">
      <c r="A726">
        <v>82201</v>
      </c>
      <c r="B726" s="2">
        <v>4702911.99</v>
      </c>
      <c r="C726" s="2">
        <v>7431282.0899999999</v>
      </c>
      <c r="D726" s="2">
        <v>78381.320000000007</v>
      </c>
      <c r="E726" s="2">
        <v>317344.59000000003</v>
      </c>
      <c r="F726" s="2">
        <v>543363.82999999996</v>
      </c>
      <c r="G726" s="2">
        <v>5289.06</v>
      </c>
      <c r="H726" s="2">
        <v>585276.77</v>
      </c>
      <c r="I726" s="2">
        <v>8433.31</v>
      </c>
      <c r="J726" s="100">
        <f t="shared" si="44"/>
        <v>8652026.3800000008</v>
      </c>
      <c r="K726" s="2">
        <v>8664176.5900000017</v>
      </c>
      <c r="L726" s="3">
        <f t="shared" si="45"/>
        <v>-12150.210000000894</v>
      </c>
      <c r="M726" s="101">
        <f t="shared" si="46"/>
        <v>-1.4043195739771766E-3</v>
      </c>
      <c r="O726" s="2">
        <v>621134.18999999994</v>
      </c>
      <c r="P726" s="3">
        <f t="shared" si="47"/>
        <v>-8030892.1900000013</v>
      </c>
    </row>
    <row r="727" spans="1:16" x14ac:dyDescent="0.35">
      <c r="A727">
        <v>82301</v>
      </c>
      <c r="B727" s="2">
        <v>33254127.57</v>
      </c>
      <c r="C727" s="2">
        <v>52964902.210000001</v>
      </c>
      <c r="D727" s="2">
        <v>554236.75</v>
      </c>
      <c r="E727" s="2">
        <v>1975152.24</v>
      </c>
      <c r="F727" s="2">
        <v>3381910.47</v>
      </c>
      <c r="G727" s="2">
        <v>32919.15</v>
      </c>
      <c r="H727" s="2">
        <v>8816980.8800000008</v>
      </c>
      <c r="I727" s="2">
        <v>127046.39999999999</v>
      </c>
      <c r="J727" s="100">
        <f t="shared" si="44"/>
        <v>65877995.860000007</v>
      </c>
      <c r="K727" s="2">
        <v>64871124.200000003</v>
      </c>
      <c r="L727" s="3">
        <f t="shared" si="45"/>
        <v>1006871.6600000039</v>
      </c>
      <c r="M727" s="101">
        <f t="shared" si="46"/>
        <v>1.5283884199205872E-2</v>
      </c>
      <c r="O727" s="2">
        <v>3976013.64</v>
      </c>
      <c r="P727" s="3">
        <f t="shared" si="47"/>
        <v>-61901982.220000006</v>
      </c>
    </row>
    <row r="728" spans="1:16" x14ac:dyDescent="0.35">
      <c r="A728">
        <v>82306</v>
      </c>
      <c r="B728" s="2">
        <v>176016.09</v>
      </c>
      <c r="C728" s="2">
        <v>283234.33</v>
      </c>
      <c r="D728" s="2">
        <v>2933.59</v>
      </c>
      <c r="E728" s="2">
        <v>0</v>
      </c>
      <c r="F728" s="2">
        <v>0</v>
      </c>
      <c r="G728" s="2">
        <v>0</v>
      </c>
      <c r="H728" s="2">
        <v>26326.799999999999</v>
      </c>
      <c r="I728" s="2">
        <v>379.34</v>
      </c>
      <c r="J728" s="100">
        <f t="shared" si="44"/>
        <v>312874.06000000006</v>
      </c>
      <c r="K728" s="2">
        <v>369069.43</v>
      </c>
      <c r="L728" s="3">
        <f t="shared" si="45"/>
        <v>-56195.369999999937</v>
      </c>
      <c r="M728" s="101">
        <f t="shared" si="46"/>
        <v>-0.17961019203701301</v>
      </c>
      <c r="O728" s="2">
        <v>18144.36</v>
      </c>
      <c r="P728" s="3">
        <f t="shared" si="47"/>
        <v>-294729.70000000007</v>
      </c>
    </row>
    <row r="729" spans="1:16" x14ac:dyDescent="0.35">
      <c r="A729">
        <v>82307</v>
      </c>
      <c r="B729" s="2">
        <v>162736.37</v>
      </c>
      <c r="C729" s="2">
        <v>257678.85</v>
      </c>
      <c r="D729" s="2">
        <v>2712.34</v>
      </c>
      <c r="E729" s="2">
        <v>5949.21</v>
      </c>
      <c r="F729" s="2">
        <v>10186.4</v>
      </c>
      <c r="G729" s="2">
        <v>99.18</v>
      </c>
      <c r="H729" s="2">
        <v>65686.75</v>
      </c>
      <c r="I729" s="2">
        <v>946.51</v>
      </c>
      <c r="J729" s="100">
        <f t="shared" si="44"/>
        <v>337310.03</v>
      </c>
      <c r="K729" s="2">
        <v>327325.64</v>
      </c>
      <c r="L729" s="3">
        <f t="shared" si="45"/>
        <v>9984.390000000014</v>
      </c>
      <c r="M729" s="101">
        <f t="shared" si="46"/>
        <v>2.960003887225059E-2</v>
      </c>
      <c r="O729" s="2">
        <v>20962.169999999998</v>
      </c>
      <c r="P729" s="3">
        <f t="shared" si="47"/>
        <v>-316347.86000000004</v>
      </c>
    </row>
    <row r="730" spans="1:16" x14ac:dyDescent="0.35">
      <c r="A730">
        <v>82308</v>
      </c>
      <c r="B730" s="2">
        <v>140806.56</v>
      </c>
      <c r="C730" s="2">
        <v>224328.61</v>
      </c>
      <c r="D730" s="2">
        <v>2346.81</v>
      </c>
      <c r="E730" s="2">
        <v>20217.82</v>
      </c>
      <c r="F730" s="2">
        <v>34617.43</v>
      </c>
      <c r="G730" s="2">
        <v>336.94</v>
      </c>
      <c r="H730" s="2">
        <v>71518.720000000001</v>
      </c>
      <c r="I730" s="2">
        <v>1030.56</v>
      </c>
      <c r="J730" s="100">
        <f t="shared" si="44"/>
        <v>334179.06999999995</v>
      </c>
      <c r="K730" s="2">
        <v>303120.50999999995</v>
      </c>
      <c r="L730" s="3">
        <f t="shared" si="45"/>
        <v>31058.559999999998</v>
      </c>
      <c r="M730" s="101">
        <f t="shared" si="46"/>
        <v>9.2939872027293632E-2</v>
      </c>
      <c r="O730" s="2">
        <v>16763.97</v>
      </c>
      <c r="P730" s="3">
        <f t="shared" si="47"/>
        <v>-317415.09999999998</v>
      </c>
    </row>
    <row r="731" spans="1:16" x14ac:dyDescent="0.35">
      <c r="A731">
        <v>82309</v>
      </c>
      <c r="B731" s="2">
        <v>38926.400000000001</v>
      </c>
      <c r="C731" s="2">
        <v>66650.59</v>
      </c>
      <c r="D731" s="2">
        <v>648.77</v>
      </c>
      <c r="E731" s="2">
        <v>1351.06</v>
      </c>
      <c r="F731" s="2">
        <v>2313.3200000000002</v>
      </c>
      <c r="G731" s="2">
        <v>22.51</v>
      </c>
      <c r="H731" s="2">
        <v>10781.38</v>
      </c>
      <c r="I731" s="2">
        <v>155.34</v>
      </c>
      <c r="J731" s="100">
        <f t="shared" si="44"/>
        <v>80571.91</v>
      </c>
      <c r="K731" s="2">
        <v>1244707.1699999997</v>
      </c>
      <c r="L731" s="3">
        <f t="shared" si="45"/>
        <v>-1164135.2599999998</v>
      </c>
      <c r="M731" s="101">
        <f t="shared" si="46"/>
        <v>-14.448400937746166</v>
      </c>
      <c r="O731" s="2">
        <v>67060.14</v>
      </c>
      <c r="P731" s="3">
        <f t="shared" si="47"/>
        <v>-13511.770000000004</v>
      </c>
    </row>
    <row r="732" spans="1:16" x14ac:dyDescent="0.35">
      <c r="A732">
        <v>82312</v>
      </c>
      <c r="B732" s="2">
        <v>147529.35</v>
      </c>
      <c r="C732" s="2">
        <v>236285.32</v>
      </c>
      <c r="D732" s="2">
        <v>2458.7399999999998</v>
      </c>
      <c r="E732" s="2">
        <v>24043.1</v>
      </c>
      <c r="F732" s="2">
        <v>41166.910000000003</v>
      </c>
      <c r="G732" s="2">
        <v>400.71</v>
      </c>
      <c r="H732" s="2">
        <v>10132.6</v>
      </c>
      <c r="I732" s="2">
        <v>146</v>
      </c>
      <c r="J732" s="100">
        <f t="shared" si="44"/>
        <v>290590.27999999997</v>
      </c>
      <c r="K732" s="2">
        <v>281932.44</v>
      </c>
      <c r="L732" s="3">
        <f t="shared" si="45"/>
        <v>8657.8399999999674</v>
      </c>
      <c r="M732" s="101">
        <f t="shared" si="46"/>
        <v>2.979397659137108E-2</v>
      </c>
      <c r="O732" s="2">
        <v>16319.08</v>
      </c>
      <c r="P732" s="3">
        <f t="shared" si="47"/>
        <v>-274271.19999999995</v>
      </c>
    </row>
    <row r="733" spans="1:16" x14ac:dyDescent="0.35">
      <c r="A733">
        <v>82313</v>
      </c>
      <c r="B733" s="2">
        <v>449012.22</v>
      </c>
      <c r="C733" s="2">
        <v>768815.57</v>
      </c>
      <c r="D733" s="2">
        <v>0</v>
      </c>
      <c r="E733" s="2">
        <v>4043.35</v>
      </c>
      <c r="F733" s="2">
        <v>6923.02</v>
      </c>
      <c r="G733" s="2">
        <v>0</v>
      </c>
      <c r="H733" s="2">
        <v>104066.84</v>
      </c>
      <c r="I733" s="2">
        <v>0</v>
      </c>
      <c r="J733" s="100">
        <f t="shared" si="44"/>
        <v>879805.42999999993</v>
      </c>
      <c r="K733" s="2">
        <v>727347.24</v>
      </c>
      <c r="L733" s="3">
        <f t="shared" si="45"/>
        <v>152458.18999999994</v>
      </c>
      <c r="M733" s="101">
        <f t="shared" si="46"/>
        <v>0.17328625716711019</v>
      </c>
      <c r="O733" s="2">
        <v>0</v>
      </c>
      <c r="P733" s="3">
        <f t="shared" si="47"/>
        <v>-879805.42999999993</v>
      </c>
    </row>
    <row r="734" spans="1:16" x14ac:dyDescent="0.35">
      <c r="A734">
        <v>82401</v>
      </c>
      <c r="B734" s="2">
        <v>465431.82</v>
      </c>
      <c r="C734" s="2">
        <v>743644.59</v>
      </c>
      <c r="D734" s="2">
        <v>7757.36</v>
      </c>
      <c r="E734" s="2">
        <v>55904.17</v>
      </c>
      <c r="F734" s="2">
        <v>95720.15</v>
      </c>
      <c r="G734" s="2">
        <v>931.76</v>
      </c>
      <c r="H734" s="2">
        <v>17251.439999999999</v>
      </c>
      <c r="I734" s="2">
        <v>248.6</v>
      </c>
      <c r="J734" s="100">
        <f t="shared" si="44"/>
        <v>865553.89999999991</v>
      </c>
      <c r="K734" s="2">
        <v>819526.83000000007</v>
      </c>
      <c r="L734" s="3">
        <f t="shared" si="45"/>
        <v>46027.069999999832</v>
      </c>
      <c r="M734" s="101">
        <f t="shared" si="46"/>
        <v>5.3176434188558143E-2</v>
      </c>
      <c r="O734" s="2">
        <v>53277.14</v>
      </c>
      <c r="P734" s="3">
        <f t="shared" si="47"/>
        <v>-812276.75999999989</v>
      </c>
    </row>
    <row r="735" spans="1:16" x14ac:dyDescent="0.35">
      <c r="A735">
        <v>82402</v>
      </c>
      <c r="B735" s="2">
        <v>4395613.8099999996</v>
      </c>
      <c r="C735" s="2">
        <v>7035939.9900000002</v>
      </c>
      <c r="D735" s="2">
        <v>73260.820000000007</v>
      </c>
      <c r="E735" s="2">
        <v>518157.13</v>
      </c>
      <c r="F735" s="2">
        <v>887200.27</v>
      </c>
      <c r="G735" s="2">
        <v>8636.08</v>
      </c>
      <c r="H735" s="2">
        <v>207609.7</v>
      </c>
      <c r="I735" s="2">
        <v>2991.44</v>
      </c>
      <c r="J735" s="100">
        <f t="shared" si="44"/>
        <v>8215638.2999999998</v>
      </c>
      <c r="K735" s="2">
        <v>7854691.7699999996</v>
      </c>
      <c r="L735" s="3">
        <f t="shared" si="45"/>
        <v>360946.53000000026</v>
      </c>
      <c r="M735" s="101">
        <f t="shared" si="46"/>
        <v>4.3934082395034393E-2</v>
      </c>
      <c r="O735" s="2">
        <v>490322.64</v>
      </c>
      <c r="P735" s="3">
        <f t="shared" si="47"/>
        <v>-7725315.6600000001</v>
      </c>
    </row>
    <row r="736" spans="1:16" x14ac:dyDescent="0.35">
      <c r="A736">
        <v>82406</v>
      </c>
      <c r="B736" s="2">
        <v>712516.84</v>
      </c>
      <c r="C736" s="2">
        <v>1128521.4099999999</v>
      </c>
      <c r="D736" s="2">
        <v>11875.34</v>
      </c>
      <c r="E736" s="2">
        <v>47699.58</v>
      </c>
      <c r="F736" s="2">
        <v>81672.149999999994</v>
      </c>
      <c r="G736" s="2">
        <v>794.95</v>
      </c>
      <c r="H736" s="2">
        <v>17534.55</v>
      </c>
      <c r="I736" s="2">
        <v>252.65</v>
      </c>
      <c r="J736" s="100">
        <f t="shared" si="44"/>
        <v>1240651.0499999998</v>
      </c>
      <c r="K736" s="2">
        <v>1244274.2299999997</v>
      </c>
      <c r="L736" s="3">
        <f t="shared" si="45"/>
        <v>-3623.1799999999348</v>
      </c>
      <c r="M736" s="101">
        <f t="shared" si="46"/>
        <v>-2.9203860344130892E-3</v>
      </c>
      <c r="O736" s="2">
        <v>91463.9</v>
      </c>
      <c r="P736" s="3">
        <f t="shared" si="47"/>
        <v>-1149187.1499999999</v>
      </c>
    </row>
    <row r="737" spans="1:16" x14ac:dyDescent="0.35">
      <c r="A737">
        <v>82501</v>
      </c>
      <c r="B737" s="2">
        <v>403866.56</v>
      </c>
      <c r="C737" s="2">
        <v>638660.82999999996</v>
      </c>
      <c r="D737" s="2">
        <v>6731.09</v>
      </c>
      <c r="E737" s="2">
        <v>18507.68</v>
      </c>
      <c r="F737" s="2">
        <v>31689.13</v>
      </c>
      <c r="G737" s="2">
        <v>308.5</v>
      </c>
      <c r="H737" s="2">
        <v>15026.72</v>
      </c>
      <c r="I737" s="2">
        <v>216.55</v>
      </c>
      <c r="J737" s="100">
        <f t="shared" si="44"/>
        <v>692632.82</v>
      </c>
      <c r="K737" s="2">
        <v>662356.50000000012</v>
      </c>
      <c r="L737" s="3">
        <f t="shared" si="45"/>
        <v>30276.319999999832</v>
      </c>
      <c r="M737" s="101">
        <f t="shared" si="46"/>
        <v>4.3711933835303723E-2</v>
      </c>
      <c r="O737" s="2">
        <v>52848.52</v>
      </c>
      <c r="P737" s="3">
        <f t="shared" si="47"/>
        <v>-639784.29999999993</v>
      </c>
    </row>
    <row r="738" spans="1:16" x14ac:dyDescent="0.35">
      <c r="A738">
        <v>82502</v>
      </c>
      <c r="B738" s="2">
        <v>1216163.31</v>
      </c>
      <c r="C738" s="2">
        <v>1945094.1</v>
      </c>
      <c r="D738" s="2">
        <v>20269.2</v>
      </c>
      <c r="E738" s="2">
        <v>115989.1</v>
      </c>
      <c r="F738" s="2">
        <v>198599.79</v>
      </c>
      <c r="G738" s="2">
        <v>1933.23</v>
      </c>
      <c r="H738" s="2">
        <v>52301.68</v>
      </c>
      <c r="I738" s="2">
        <v>753.63</v>
      </c>
      <c r="J738" s="100">
        <f t="shared" si="44"/>
        <v>2218951.63</v>
      </c>
      <c r="K738" s="2">
        <v>1925181.59</v>
      </c>
      <c r="L738" s="3">
        <f t="shared" si="45"/>
        <v>293770.0399999998</v>
      </c>
      <c r="M738" s="101">
        <f t="shared" si="46"/>
        <v>0.13239136717910333</v>
      </c>
      <c r="O738" s="2">
        <v>137245.78</v>
      </c>
      <c r="P738" s="3">
        <f t="shared" si="47"/>
        <v>-2081705.8499999999</v>
      </c>
    </row>
    <row r="739" spans="1:16" x14ac:dyDescent="0.35">
      <c r="A739">
        <v>82601</v>
      </c>
      <c r="B739" s="2">
        <v>22707768.870000001</v>
      </c>
      <c r="C739" s="2">
        <v>36265708.649999999</v>
      </c>
      <c r="D739" s="2">
        <v>378458.19</v>
      </c>
      <c r="E739" s="2">
        <v>719687.89</v>
      </c>
      <c r="F739" s="2">
        <v>1232264.52</v>
      </c>
      <c r="G739" s="2">
        <v>11994.95</v>
      </c>
      <c r="H739" s="2">
        <v>3969586.43</v>
      </c>
      <c r="I739" s="2">
        <v>57198.3</v>
      </c>
      <c r="J739" s="100">
        <f t="shared" si="44"/>
        <v>41915211.039999999</v>
      </c>
      <c r="K739" s="2">
        <v>40845229.200000003</v>
      </c>
      <c r="L739" s="3">
        <f t="shared" si="45"/>
        <v>1069981.8399999961</v>
      </c>
      <c r="M739" s="101">
        <f t="shared" si="46"/>
        <v>2.5527292203751627E-2</v>
      </c>
      <c r="O739" s="2">
        <v>2621245.4</v>
      </c>
      <c r="P739" s="3">
        <f t="shared" si="47"/>
        <v>-39293965.640000001</v>
      </c>
    </row>
    <row r="740" spans="1:16" x14ac:dyDescent="0.35">
      <c r="A740">
        <v>82602</v>
      </c>
      <c r="B740" s="2">
        <v>60145.09</v>
      </c>
      <c r="C740" s="2">
        <v>95963.78</v>
      </c>
      <c r="D740" s="2">
        <v>1002.44</v>
      </c>
      <c r="E740" s="2">
        <v>101.39</v>
      </c>
      <c r="F740" s="2">
        <v>173.59</v>
      </c>
      <c r="G740" s="2">
        <v>1.69</v>
      </c>
      <c r="H740" s="2">
        <v>7560.08</v>
      </c>
      <c r="I740" s="2">
        <v>108.93</v>
      </c>
      <c r="J740" s="100">
        <f t="shared" si="44"/>
        <v>104810.51</v>
      </c>
      <c r="K740" s="2">
        <v>85065.150000000009</v>
      </c>
      <c r="L740" s="3">
        <f t="shared" si="45"/>
        <v>19745.359999999986</v>
      </c>
      <c r="M740" s="101">
        <f t="shared" si="46"/>
        <v>0.18839103063232865</v>
      </c>
      <c r="O740" s="2">
        <v>7017.57</v>
      </c>
      <c r="P740" s="3">
        <f t="shared" si="47"/>
        <v>-97792.94</v>
      </c>
    </row>
    <row r="741" spans="1:16" x14ac:dyDescent="0.35">
      <c r="A741">
        <v>82603</v>
      </c>
      <c r="B741" s="2">
        <v>86834.93</v>
      </c>
      <c r="C741" s="2">
        <v>137410.62</v>
      </c>
      <c r="D741" s="2">
        <v>1447.34</v>
      </c>
      <c r="E741" s="2">
        <v>33.75</v>
      </c>
      <c r="F741" s="2">
        <v>57.79</v>
      </c>
      <c r="G741" s="2">
        <v>0.56000000000000005</v>
      </c>
      <c r="H741" s="2">
        <v>18970.38</v>
      </c>
      <c r="I741" s="2">
        <v>273.35000000000002</v>
      </c>
      <c r="J741" s="100">
        <f t="shared" si="44"/>
        <v>158160.04</v>
      </c>
      <c r="K741" s="2">
        <v>173793.54</v>
      </c>
      <c r="L741" s="3">
        <f t="shared" si="45"/>
        <v>-15633.5</v>
      </c>
      <c r="M741" s="101">
        <f t="shared" si="46"/>
        <v>-9.8846080210905352E-2</v>
      </c>
      <c r="O741" s="2">
        <v>11270.53</v>
      </c>
      <c r="P741" s="3">
        <f t="shared" si="47"/>
        <v>-146889.51</v>
      </c>
    </row>
    <row r="742" spans="1:16" x14ac:dyDescent="0.35">
      <c r="A742">
        <v>82604</v>
      </c>
      <c r="B742" s="2">
        <v>56692.29</v>
      </c>
      <c r="C742" s="2">
        <v>89625.32</v>
      </c>
      <c r="D742" s="2">
        <v>944.87</v>
      </c>
      <c r="E742" s="2">
        <v>3893.28</v>
      </c>
      <c r="F742" s="2">
        <v>6666.36</v>
      </c>
      <c r="G742" s="2">
        <v>64.88</v>
      </c>
      <c r="H742" s="2">
        <v>9810.18</v>
      </c>
      <c r="I742" s="2">
        <v>141.36000000000001</v>
      </c>
      <c r="J742" s="100">
        <f t="shared" si="44"/>
        <v>107252.97000000002</v>
      </c>
      <c r="K742" s="2">
        <v>115018.13999999998</v>
      </c>
      <c r="L742" s="3">
        <f t="shared" si="45"/>
        <v>-7765.1699999999691</v>
      </c>
      <c r="M742" s="101">
        <f t="shared" si="46"/>
        <v>-7.2400512545246695E-2</v>
      </c>
      <c r="O742" s="2">
        <v>7444.06</v>
      </c>
      <c r="P742" s="3">
        <f t="shared" si="47"/>
        <v>-99808.910000000018</v>
      </c>
    </row>
    <row r="743" spans="1:16" x14ac:dyDescent="0.35">
      <c r="A743">
        <v>82701</v>
      </c>
      <c r="B743" s="2">
        <v>1480243</v>
      </c>
      <c r="C743" s="2">
        <v>2366673.16</v>
      </c>
      <c r="D743" s="2">
        <v>24670.48</v>
      </c>
      <c r="E743" s="2">
        <v>21713.23</v>
      </c>
      <c r="F743" s="2">
        <v>37178.129999999997</v>
      </c>
      <c r="G743" s="2">
        <v>361.88</v>
      </c>
      <c r="H743" s="2">
        <v>170742.15</v>
      </c>
      <c r="I743" s="2">
        <v>2460.25</v>
      </c>
      <c r="J743" s="100">
        <f t="shared" si="44"/>
        <v>2602086.0499999998</v>
      </c>
      <c r="K743" s="2">
        <v>2290950.5300000003</v>
      </c>
      <c r="L743" s="3">
        <f t="shared" si="45"/>
        <v>311135.51999999955</v>
      </c>
      <c r="M743" s="101">
        <f t="shared" si="46"/>
        <v>0.11957157220069628</v>
      </c>
      <c r="O743" s="2">
        <v>167833.9</v>
      </c>
      <c r="P743" s="3">
        <f t="shared" si="47"/>
        <v>-2434252.15</v>
      </c>
    </row>
    <row r="744" spans="1:16" x14ac:dyDescent="0.35">
      <c r="A744">
        <v>82702</v>
      </c>
      <c r="B744" s="2">
        <v>318578.64</v>
      </c>
      <c r="C744" s="2">
        <v>522065.17</v>
      </c>
      <c r="D744" s="2">
        <v>5309.59</v>
      </c>
      <c r="E744" s="2">
        <v>14963.28</v>
      </c>
      <c r="F744" s="2">
        <v>25620.48</v>
      </c>
      <c r="G744" s="2">
        <v>249.39</v>
      </c>
      <c r="H744" s="2">
        <v>38516.550000000003</v>
      </c>
      <c r="I744" s="2">
        <v>555.01</v>
      </c>
      <c r="J744" s="100">
        <f t="shared" si="44"/>
        <v>592316.19000000006</v>
      </c>
      <c r="K744" s="2">
        <v>495044.71</v>
      </c>
      <c r="L744" s="3">
        <f t="shared" si="45"/>
        <v>97271.48000000004</v>
      </c>
      <c r="M744" s="101">
        <f t="shared" si="46"/>
        <v>0.16422222056770056</v>
      </c>
      <c r="O744" s="2">
        <v>23413.91</v>
      </c>
      <c r="P744" s="3">
        <f t="shared" si="47"/>
        <v>-568902.28</v>
      </c>
    </row>
    <row r="745" spans="1:16" x14ac:dyDescent="0.35">
      <c r="A745">
        <v>82801</v>
      </c>
      <c r="B745" s="2">
        <v>5032651.66</v>
      </c>
      <c r="C745" s="2">
        <v>8046977.8799999999</v>
      </c>
      <c r="D745" s="2">
        <v>83878.149999999994</v>
      </c>
      <c r="E745" s="2">
        <v>253883.54</v>
      </c>
      <c r="F745" s="2">
        <v>434882.41</v>
      </c>
      <c r="G745" s="2">
        <v>4231.43</v>
      </c>
      <c r="H745" s="2">
        <v>712500.94</v>
      </c>
      <c r="I745" s="2">
        <v>10266.81</v>
      </c>
      <c r="J745" s="100">
        <f t="shared" si="44"/>
        <v>9292737.620000001</v>
      </c>
      <c r="K745" s="2">
        <v>8915482.3499999996</v>
      </c>
      <c r="L745" s="3">
        <f t="shared" si="45"/>
        <v>377255.27000000142</v>
      </c>
      <c r="M745" s="101">
        <f t="shared" si="46"/>
        <v>4.0596784868655464E-2</v>
      </c>
      <c r="O745" s="2">
        <v>569840.32999999996</v>
      </c>
      <c r="P745" s="3">
        <f t="shared" si="47"/>
        <v>-8722897.290000001</v>
      </c>
    </row>
    <row r="746" spans="1:16" x14ac:dyDescent="0.35">
      <c r="A746">
        <v>82901</v>
      </c>
      <c r="B746" s="2">
        <v>6425384.1500000004</v>
      </c>
      <c r="C746" s="2">
        <v>10332453.9</v>
      </c>
      <c r="D746" s="2">
        <v>107087.91</v>
      </c>
      <c r="E746" s="2">
        <v>331007.98</v>
      </c>
      <c r="F746" s="2">
        <v>566759.6</v>
      </c>
      <c r="G746" s="2">
        <v>5516.97</v>
      </c>
      <c r="H746" s="2">
        <v>872879.65</v>
      </c>
      <c r="I746" s="2">
        <v>12577.26</v>
      </c>
      <c r="J746" s="100">
        <f t="shared" si="44"/>
        <v>11897275.290000001</v>
      </c>
      <c r="K746" s="2">
        <v>11682778.5</v>
      </c>
      <c r="L746" s="3">
        <f t="shared" si="45"/>
        <v>214496.79000000097</v>
      </c>
      <c r="M746" s="101">
        <f t="shared" si="46"/>
        <v>1.8029068401929946E-2</v>
      </c>
      <c r="O746" s="2">
        <v>669228.39</v>
      </c>
      <c r="P746" s="3">
        <f t="shared" si="47"/>
        <v>-11228046.9</v>
      </c>
    </row>
    <row r="747" spans="1:16" x14ac:dyDescent="0.35">
      <c r="A747">
        <v>83001</v>
      </c>
      <c r="B747" s="2">
        <v>2862703.25</v>
      </c>
      <c r="C747" s="2">
        <v>4573947.8099999996</v>
      </c>
      <c r="D747" s="2">
        <v>47713.77</v>
      </c>
      <c r="E747" s="2">
        <v>231612.39</v>
      </c>
      <c r="F747" s="2">
        <v>396570.36</v>
      </c>
      <c r="G747" s="2">
        <v>3860.33</v>
      </c>
      <c r="H747" s="2">
        <v>153734.85</v>
      </c>
      <c r="I747" s="2">
        <v>2215.5500000000002</v>
      </c>
      <c r="J747" s="100">
        <f t="shared" si="44"/>
        <v>5178042.669999999</v>
      </c>
      <c r="K747" s="2">
        <v>5078405.7199999988</v>
      </c>
      <c r="L747" s="3">
        <f t="shared" si="45"/>
        <v>99636.950000000186</v>
      </c>
      <c r="M747" s="101">
        <f t="shared" si="46"/>
        <v>1.92422033478531E-2</v>
      </c>
      <c r="O747" s="2">
        <v>327629.99</v>
      </c>
      <c r="P747" s="3">
        <f t="shared" si="47"/>
        <v>-4850412.6799999988</v>
      </c>
    </row>
    <row r="748" spans="1:16" x14ac:dyDescent="0.35">
      <c r="A748">
        <v>83005</v>
      </c>
      <c r="B748" s="2">
        <v>1313283.8400000001</v>
      </c>
      <c r="C748" s="2">
        <v>2072117.02</v>
      </c>
      <c r="D748" s="2">
        <v>21888.15</v>
      </c>
      <c r="E748" s="2">
        <v>218865.63</v>
      </c>
      <c r="F748" s="2">
        <v>374745.96</v>
      </c>
      <c r="G748" s="2">
        <v>3647.88</v>
      </c>
      <c r="H748" s="2">
        <v>206131.86</v>
      </c>
      <c r="I748" s="2">
        <v>2970.16</v>
      </c>
      <c r="J748" s="100">
        <f t="shared" si="44"/>
        <v>2681501.0299999998</v>
      </c>
      <c r="K748" s="2">
        <v>2611901.1900000004</v>
      </c>
      <c r="L748" s="3">
        <f t="shared" si="45"/>
        <v>69599.839999999385</v>
      </c>
      <c r="M748" s="101">
        <f t="shared" si="46"/>
        <v>2.595555221546918E-2</v>
      </c>
      <c r="O748" s="2">
        <v>176515.16</v>
      </c>
      <c r="P748" s="3">
        <f t="shared" si="47"/>
        <v>-2504985.8699999996</v>
      </c>
    </row>
    <row r="749" spans="1:16" x14ac:dyDescent="0.35">
      <c r="A749">
        <v>83101</v>
      </c>
      <c r="B749" s="2">
        <v>762590.01</v>
      </c>
      <c r="C749" s="2">
        <v>1169295.77</v>
      </c>
      <c r="D749" s="2">
        <v>12709.98</v>
      </c>
      <c r="E749" s="2">
        <v>107018.86</v>
      </c>
      <c r="F749" s="2">
        <v>183239.53</v>
      </c>
      <c r="G749" s="2">
        <v>1783.62</v>
      </c>
      <c r="H749" s="2">
        <v>25112.39</v>
      </c>
      <c r="I749" s="2">
        <v>361.85</v>
      </c>
      <c r="J749" s="100">
        <f t="shared" si="44"/>
        <v>1392503.1400000001</v>
      </c>
      <c r="K749" s="2">
        <v>1592331.01</v>
      </c>
      <c r="L749" s="3">
        <f t="shared" si="45"/>
        <v>-199827.86999999988</v>
      </c>
      <c r="M749" s="101">
        <f t="shared" si="46"/>
        <v>-0.14350263511793579</v>
      </c>
      <c r="O749" s="2">
        <v>136426.1</v>
      </c>
      <c r="P749" s="3">
        <f t="shared" si="47"/>
        <v>-1256077.04</v>
      </c>
    </row>
    <row r="750" spans="1:16" x14ac:dyDescent="0.35">
      <c r="A750">
        <v>83202</v>
      </c>
      <c r="B750" s="2">
        <v>4481318.66</v>
      </c>
      <c r="C750" s="2">
        <v>7146951.1799999997</v>
      </c>
      <c r="D750" s="2">
        <v>74690.3</v>
      </c>
      <c r="E750" s="2">
        <v>181571.54</v>
      </c>
      <c r="F750" s="2">
        <v>310890.51</v>
      </c>
      <c r="G750" s="2">
        <v>3026.35</v>
      </c>
      <c r="H750" s="2">
        <v>772674.46</v>
      </c>
      <c r="I750" s="2">
        <v>11133.96</v>
      </c>
      <c r="J750" s="100">
        <f t="shared" si="44"/>
        <v>8319366.7600000007</v>
      </c>
      <c r="K750" s="2">
        <v>7953515.9199999999</v>
      </c>
      <c r="L750" s="3">
        <f t="shared" si="45"/>
        <v>365850.84000000078</v>
      </c>
      <c r="M750" s="101">
        <f t="shared" si="46"/>
        <v>4.3975803754563739E-2</v>
      </c>
      <c r="O750" s="2">
        <v>529029</v>
      </c>
      <c r="P750" s="3">
        <f t="shared" si="47"/>
        <v>-7790337.7600000007</v>
      </c>
    </row>
    <row r="751" spans="1:16" x14ac:dyDescent="0.35">
      <c r="A751">
        <v>83203</v>
      </c>
      <c r="B751" s="2">
        <v>1266919.23</v>
      </c>
      <c r="C751" s="2">
        <v>2032330.34</v>
      </c>
      <c r="D751" s="2">
        <v>21115.03</v>
      </c>
      <c r="E751" s="2">
        <v>76009.48</v>
      </c>
      <c r="F751" s="2">
        <v>130143.53</v>
      </c>
      <c r="G751" s="2">
        <v>1266.8499999999999</v>
      </c>
      <c r="H751" s="2">
        <v>69556.22</v>
      </c>
      <c r="I751" s="2">
        <v>1002.23</v>
      </c>
      <c r="J751" s="100">
        <f t="shared" si="44"/>
        <v>2255414.2000000002</v>
      </c>
      <c r="K751" s="2">
        <v>2242731.0400000005</v>
      </c>
      <c r="L751" s="3">
        <f t="shared" si="45"/>
        <v>12683.159999999683</v>
      </c>
      <c r="M751" s="101">
        <f t="shared" si="46"/>
        <v>5.6234282820422444E-3</v>
      </c>
      <c r="O751" s="2">
        <v>136907.42000000001</v>
      </c>
      <c r="P751" s="3">
        <f t="shared" si="47"/>
        <v>-2118506.7800000003</v>
      </c>
    </row>
    <row r="752" spans="1:16" x14ac:dyDescent="0.35">
      <c r="A752">
        <v>83204</v>
      </c>
      <c r="B752" s="2">
        <v>1640755.08</v>
      </c>
      <c r="C752" s="2">
        <v>2626358.06</v>
      </c>
      <c r="D752" s="2">
        <v>27345.71</v>
      </c>
      <c r="E752" s="2">
        <v>89507.73</v>
      </c>
      <c r="F752" s="2">
        <v>153257.60000000001</v>
      </c>
      <c r="G752" s="2">
        <v>1491.72</v>
      </c>
      <c r="H752" s="2">
        <v>182039.89</v>
      </c>
      <c r="I752" s="2">
        <v>2622.98</v>
      </c>
      <c r="J752" s="100">
        <f t="shared" si="44"/>
        <v>2993115.9600000004</v>
      </c>
      <c r="K752" s="2">
        <v>2926939.29</v>
      </c>
      <c r="L752" s="3">
        <f t="shared" si="45"/>
        <v>66176.670000000391</v>
      </c>
      <c r="M752" s="101">
        <f t="shared" si="46"/>
        <v>2.2109624513178026E-2</v>
      </c>
      <c r="O752" s="2">
        <v>182975.45</v>
      </c>
      <c r="P752" s="3">
        <f t="shared" si="47"/>
        <v>-2810140.5100000002</v>
      </c>
    </row>
    <row r="753" spans="1:16" x14ac:dyDescent="0.35">
      <c r="A753">
        <v>83205</v>
      </c>
      <c r="B753" s="2">
        <v>9885480.5700000003</v>
      </c>
      <c r="C753" s="2">
        <v>15735570.289999999</v>
      </c>
      <c r="D753" s="2">
        <v>164763.57999999999</v>
      </c>
      <c r="E753" s="2">
        <v>374423.97</v>
      </c>
      <c r="F753" s="2">
        <v>641097.79</v>
      </c>
      <c r="G753" s="2">
        <v>6240.46</v>
      </c>
      <c r="H753" s="2">
        <v>1866351.78</v>
      </c>
      <c r="I753" s="2">
        <v>26894.11</v>
      </c>
      <c r="J753" s="100">
        <f t="shared" si="44"/>
        <v>18440918.010000002</v>
      </c>
      <c r="K753" s="2">
        <v>18139937.41</v>
      </c>
      <c r="L753" s="3">
        <f t="shared" si="45"/>
        <v>300980.60000000149</v>
      </c>
      <c r="M753" s="101">
        <f t="shared" si="46"/>
        <v>1.6321345815690304E-2</v>
      </c>
      <c r="O753" s="2">
        <v>1190409.8</v>
      </c>
      <c r="P753" s="3">
        <f t="shared" si="47"/>
        <v>-17250508.210000001</v>
      </c>
    </row>
    <row r="754" spans="1:16" x14ac:dyDescent="0.35">
      <c r="A754">
        <v>83206</v>
      </c>
      <c r="B754" s="2">
        <v>15121052.449999999</v>
      </c>
      <c r="C754" s="2">
        <v>24289991.859999999</v>
      </c>
      <c r="D754" s="2">
        <v>252020.39</v>
      </c>
      <c r="E754" s="2">
        <v>537944.9</v>
      </c>
      <c r="F754" s="2">
        <v>921079.95</v>
      </c>
      <c r="G754" s="2">
        <v>8965.69</v>
      </c>
      <c r="H754" s="2">
        <v>1518345.52</v>
      </c>
      <c r="I754" s="2">
        <v>21873.45</v>
      </c>
      <c r="J754" s="100">
        <f t="shared" si="44"/>
        <v>27012276.859999999</v>
      </c>
      <c r="K754" s="2">
        <v>26584844.980000004</v>
      </c>
      <c r="L754" s="3">
        <f t="shared" si="45"/>
        <v>427431.87999999523</v>
      </c>
      <c r="M754" s="101">
        <f t="shared" si="46"/>
        <v>1.5823615395892075E-2</v>
      </c>
      <c r="O754" s="2">
        <v>1601792.88</v>
      </c>
      <c r="P754" s="3">
        <f t="shared" si="47"/>
        <v>-25410483.98</v>
      </c>
    </row>
    <row r="755" spans="1:16" x14ac:dyDescent="0.35">
      <c r="A755">
        <v>83207</v>
      </c>
      <c r="B755" s="2">
        <v>43678.66</v>
      </c>
      <c r="C755" s="2">
        <v>69518.710000000006</v>
      </c>
      <c r="D755" s="2">
        <v>727.97</v>
      </c>
      <c r="E755" s="2">
        <v>6935.85</v>
      </c>
      <c r="F755" s="2">
        <v>11875.64</v>
      </c>
      <c r="G755" s="2">
        <v>115.6</v>
      </c>
      <c r="H755" s="2">
        <v>15796.21</v>
      </c>
      <c r="I755" s="2">
        <v>227.63</v>
      </c>
      <c r="J755" s="100">
        <f t="shared" si="44"/>
        <v>98261.760000000009</v>
      </c>
      <c r="K755" s="2">
        <v>83595.850000000006</v>
      </c>
      <c r="L755" s="3">
        <f t="shared" si="45"/>
        <v>14665.910000000003</v>
      </c>
      <c r="M755" s="101">
        <f t="shared" si="46"/>
        <v>0.14925348375604103</v>
      </c>
      <c r="O755" s="2">
        <v>5268.76</v>
      </c>
      <c r="P755" s="3">
        <f t="shared" si="47"/>
        <v>-92993.000000000015</v>
      </c>
    </row>
    <row r="756" spans="1:16" x14ac:dyDescent="0.35">
      <c r="A756">
        <v>83301</v>
      </c>
      <c r="B756" s="2">
        <v>2019005.68</v>
      </c>
      <c r="C756" s="2">
        <v>3161378.71</v>
      </c>
      <c r="D756" s="2">
        <v>33645.93</v>
      </c>
      <c r="E756" s="2">
        <v>166503.01999999999</v>
      </c>
      <c r="F756" s="2">
        <v>285090.96000000002</v>
      </c>
      <c r="G756" s="2">
        <v>2775.14</v>
      </c>
      <c r="H756" s="2">
        <v>75243.33</v>
      </c>
      <c r="I756" s="2">
        <v>1084.17</v>
      </c>
      <c r="J756" s="100">
        <f t="shared" si="44"/>
        <v>3559218.24</v>
      </c>
      <c r="K756" s="2">
        <v>3642866.84</v>
      </c>
      <c r="L756" s="3">
        <f t="shared" si="45"/>
        <v>-83648.599999999627</v>
      </c>
      <c r="M756" s="101">
        <f t="shared" si="46"/>
        <v>-2.350195867730764E-2</v>
      </c>
      <c r="O756" s="2">
        <v>295413.23</v>
      </c>
      <c r="P756" s="3">
        <f t="shared" si="47"/>
        <v>-3263805.0100000002</v>
      </c>
    </row>
    <row r="757" spans="1:16" x14ac:dyDescent="0.35">
      <c r="A757">
        <v>83402</v>
      </c>
      <c r="B757" s="2">
        <v>1625349.59</v>
      </c>
      <c r="C757" s="2">
        <v>2545963.58</v>
      </c>
      <c r="D757" s="2">
        <v>27089.19</v>
      </c>
      <c r="E757" s="2">
        <v>160943.41</v>
      </c>
      <c r="F757" s="2">
        <v>275571.14</v>
      </c>
      <c r="G757" s="2">
        <v>2682.28</v>
      </c>
      <c r="H757" s="2">
        <v>54582.73</v>
      </c>
      <c r="I757" s="2">
        <v>786.52</v>
      </c>
      <c r="J757" s="100">
        <f t="shared" si="44"/>
        <v>2906675.44</v>
      </c>
      <c r="K757" s="2">
        <v>3168691.82</v>
      </c>
      <c r="L757" s="3">
        <f t="shared" si="45"/>
        <v>-262016.37999999989</v>
      </c>
      <c r="M757" s="101">
        <f t="shared" si="46"/>
        <v>-9.0142977917066616E-2</v>
      </c>
      <c r="O757" s="2">
        <v>236994.12</v>
      </c>
      <c r="P757" s="3">
        <f t="shared" si="47"/>
        <v>-2669681.3199999998</v>
      </c>
    </row>
    <row r="758" spans="1:16" x14ac:dyDescent="0.35">
      <c r="A758">
        <v>83501</v>
      </c>
      <c r="B758" s="2">
        <v>464260.98</v>
      </c>
      <c r="C758" s="2">
        <v>735256.74</v>
      </c>
      <c r="D758" s="2">
        <v>7737.56</v>
      </c>
      <c r="E758" s="2">
        <v>42154.54</v>
      </c>
      <c r="F758" s="2">
        <v>72177.72</v>
      </c>
      <c r="G758" s="2">
        <v>702.55</v>
      </c>
      <c r="H758" s="2">
        <v>5150.76</v>
      </c>
      <c r="I758" s="2">
        <v>74.2</v>
      </c>
      <c r="J758" s="100">
        <f t="shared" si="44"/>
        <v>821099.53</v>
      </c>
      <c r="K758" s="2">
        <v>856312.45000000007</v>
      </c>
      <c r="L758" s="3">
        <f t="shared" si="45"/>
        <v>-35212.920000000042</v>
      </c>
      <c r="M758" s="101">
        <f t="shared" si="46"/>
        <v>-4.2885081178891969E-2</v>
      </c>
      <c r="O758" s="2">
        <v>59670.38</v>
      </c>
      <c r="P758" s="3">
        <f t="shared" si="47"/>
        <v>-761429.15</v>
      </c>
    </row>
    <row r="759" spans="1:16" x14ac:dyDescent="0.35">
      <c r="A759">
        <v>83601</v>
      </c>
      <c r="B759" s="2">
        <v>3096244.07</v>
      </c>
      <c r="C759" s="2">
        <v>4938178.6500000004</v>
      </c>
      <c r="D759" s="2">
        <v>51604.19</v>
      </c>
      <c r="E759" s="2">
        <v>224785.77</v>
      </c>
      <c r="F759" s="2">
        <v>384882.41</v>
      </c>
      <c r="G759" s="2">
        <v>3746.42</v>
      </c>
      <c r="H759" s="2">
        <v>177037.93</v>
      </c>
      <c r="I759" s="2">
        <v>2551.1</v>
      </c>
      <c r="J759" s="100">
        <f t="shared" si="44"/>
        <v>5558000.7000000002</v>
      </c>
      <c r="K759" s="2">
        <v>5523063.6600000011</v>
      </c>
      <c r="L759" s="3">
        <f t="shared" si="45"/>
        <v>34937.039999999106</v>
      </c>
      <c r="M759" s="101">
        <f t="shared" si="46"/>
        <v>6.2859006117072106E-3</v>
      </c>
      <c r="O759" s="2">
        <v>363271.84</v>
      </c>
      <c r="P759" s="3">
        <f t="shared" si="47"/>
        <v>-5194728.8600000003</v>
      </c>
    </row>
    <row r="760" spans="1:16" x14ac:dyDescent="0.35">
      <c r="A760">
        <v>83701</v>
      </c>
      <c r="B760" s="2">
        <v>5669875.6699999999</v>
      </c>
      <c r="C760" s="2">
        <v>9031497.3000000007</v>
      </c>
      <c r="D760" s="2">
        <v>94498.53</v>
      </c>
      <c r="E760" s="2">
        <v>168949.05</v>
      </c>
      <c r="F760" s="2">
        <v>289278.43</v>
      </c>
      <c r="G760" s="2">
        <v>2816</v>
      </c>
      <c r="H760" s="2">
        <v>1123234.9099999999</v>
      </c>
      <c r="I760" s="2">
        <v>16185.23</v>
      </c>
      <c r="J760" s="100">
        <f t="shared" si="44"/>
        <v>10557510.4</v>
      </c>
      <c r="K760" s="2">
        <v>10232544.100000001</v>
      </c>
      <c r="L760" s="3">
        <f t="shared" si="45"/>
        <v>324966.29999999888</v>
      </c>
      <c r="M760" s="101">
        <f t="shared" si="46"/>
        <v>3.0780580618703333E-2</v>
      </c>
      <c r="O760" s="2">
        <v>676584.61</v>
      </c>
      <c r="P760" s="3">
        <f t="shared" si="47"/>
        <v>-9880925.790000001</v>
      </c>
    </row>
    <row r="761" spans="1:16" x14ac:dyDescent="0.35">
      <c r="A761">
        <v>83802</v>
      </c>
      <c r="B761" s="2">
        <v>0</v>
      </c>
      <c r="C761" s="2">
        <v>0</v>
      </c>
      <c r="D761" s="2">
        <v>0</v>
      </c>
      <c r="E761" s="2">
        <v>0</v>
      </c>
      <c r="F761" s="2">
        <v>0</v>
      </c>
      <c r="G761" s="2">
        <v>0</v>
      </c>
      <c r="H761" s="2">
        <v>0</v>
      </c>
      <c r="I761" s="2">
        <v>0</v>
      </c>
      <c r="J761" s="100">
        <f t="shared" si="44"/>
        <v>0</v>
      </c>
      <c r="K761" s="2">
        <v>512273.20999999996</v>
      </c>
      <c r="L761" s="3">
        <f t="shared" si="45"/>
        <v>-512273.20999999996</v>
      </c>
      <c r="M761" s="101">
        <f t="shared" si="46"/>
        <v>0</v>
      </c>
      <c r="O761" s="2">
        <v>0</v>
      </c>
      <c r="P761" s="3">
        <f t="shared" si="47"/>
        <v>0</v>
      </c>
    </row>
    <row r="762" spans="1:16" x14ac:dyDescent="0.35">
      <c r="A762" s="102">
        <v>83805</v>
      </c>
      <c r="C762" s="2"/>
      <c r="J762" s="100">
        <f t="shared" si="44"/>
        <v>0</v>
      </c>
      <c r="K762" s="2">
        <v>231.88000000000002</v>
      </c>
      <c r="L762" s="3">
        <f t="shared" si="45"/>
        <v>-231.88000000000002</v>
      </c>
      <c r="M762" s="101">
        <f t="shared" si="46"/>
        <v>0</v>
      </c>
      <c r="O762" s="2">
        <v>0</v>
      </c>
      <c r="P762" s="3">
        <f t="shared" si="47"/>
        <v>0</v>
      </c>
    </row>
    <row r="763" spans="1:16" x14ac:dyDescent="0.35">
      <c r="A763" s="102">
        <v>83806</v>
      </c>
      <c r="C763" s="2"/>
      <c r="J763" s="100">
        <f t="shared" si="44"/>
        <v>0</v>
      </c>
      <c r="K763" s="2">
        <v>338251.2</v>
      </c>
      <c r="L763" s="3">
        <f t="shared" si="45"/>
        <v>-338251.2</v>
      </c>
      <c r="M763" s="101">
        <f t="shared" si="46"/>
        <v>0</v>
      </c>
      <c r="O763" s="2">
        <v>0</v>
      </c>
      <c r="P763" s="3">
        <f t="shared" si="47"/>
        <v>0</v>
      </c>
    </row>
    <row r="764" spans="1:16" x14ac:dyDescent="0.35">
      <c r="A764">
        <v>83810</v>
      </c>
      <c r="B764" s="2">
        <v>122495.35</v>
      </c>
      <c r="C764" s="2">
        <v>201168.6</v>
      </c>
      <c r="D764" s="2">
        <v>2041.62</v>
      </c>
      <c r="E764" s="2">
        <v>6312.59</v>
      </c>
      <c r="F764" s="2">
        <v>10808.56</v>
      </c>
      <c r="G764" s="2">
        <v>105.2</v>
      </c>
      <c r="H764" s="2">
        <v>639.38</v>
      </c>
      <c r="I764" s="2">
        <v>9.2100000000000009</v>
      </c>
      <c r="J764" s="100">
        <f t="shared" si="44"/>
        <v>214772.57</v>
      </c>
      <c r="K764" s="2">
        <v>241205.58000000002</v>
      </c>
      <c r="L764" s="3">
        <f t="shared" si="45"/>
        <v>-26433.010000000009</v>
      </c>
      <c r="M764" s="101">
        <f t="shared" si="46"/>
        <v>-0.12307442239947125</v>
      </c>
      <c r="O764" s="2">
        <v>8570.8700000000008</v>
      </c>
      <c r="P764" s="3">
        <f t="shared" si="47"/>
        <v>-206201.7</v>
      </c>
    </row>
    <row r="765" spans="1:16" x14ac:dyDescent="0.35">
      <c r="A765">
        <v>83811</v>
      </c>
      <c r="B765" s="2">
        <v>175856.55</v>
      </c>
      <c r="C765" s="2">
        <v>296983.67</v>
      </c>
      <c r="D765" s="2">
        <v>0</v>
      </c>
      <c r="E765" s="2">
        <v>33114.300000000003</v>
      </c>
      <c r="F765" s="2">
        <v>56698.879999999997</v>
      </c>
      <c r="G765" s="2">
        <v>0</v>
      </c>
      <c r="H765" s="2">
        <v>0</v>
      </c>
      <c r="I765" s="2">
        <v>0</v>
      </c>
      <c r="J765" s="100">
        <f t="shared" si="44"/>
        <v>353682.55</v>
      </c>
      <c r="K765" s="2">
        <v>305537.96000000008</v>
      </c>
      <c r="L765" s="3">
        <f t="shared" si="45"/>
        <v>48144.589999999909</v>
      </c>
      <c r="M765" s="101">
        <f t="shared" si="46"/>
        <v>0.13612373581902729</v>
      </c>
      <c r="O765" s="2">
        <v>4122.1099999999997</v>
      </c>
      <c r="P765" s="3">
        <f t="shared" si="47"/>
        <v>-349560.44</v>
      </c>
    </row>
    <row r="766" spans="1:16" x14ac:dyDescent="0.35">
      <c r="A766">
        <v>83812</v>
      </c>
      <c r="B766" s="2">
        <v>6350917.4199999999</v>
      </c>
      <c r="C766" s="2">
        <v>10022129.6</v>
      </c>
      <c r="D766" s="2">
        <v>105850.17</v>
      </c>
      <c r="E766" s="2">
        <v>981484.94</v>
      </c>
      <c r="F766" s="2">
        <v>1680511.39</v>
      </c>
      <c r="G766" s="2">
        <v>16357.59</v>
      </c>
      <c r="H766" s="2">
        <v>276092.69</v>
      </c>
      <c r="I766" s="2">
        <v>3978.21</v>
      </c>
      <c r="J766" s="100">
        <f t="shared" si="44"/>
        <v>12104919.65</v>
      </c>
      <c r="K766" s="2">
        <v>11382285.540000001</v>
      </c>
      <c r="L766" s="3">
        <f t="shared" si="45"/>
        <v>722634.1099999994</v>
      </c>
      <c r="M766" s="101">
        <f t="shared" si="46"/>
        <v>5.9697555282822501E-2</v>
      </c>
      <c r="O766" s="2">
        <v>852211.41</v>
      </c>
      <c r="P766" s="3">
        <f t="shared" si="47"/>
        <v>-11252708.24</v>
      </c>
    </row>
    <row r="767" spans="1:16" x14ac:dyDescent="0.35">
      <c r="A767">
        <v>83901</v>
      </c>
      <c r="B767" s="2">
        <v>7151261.4100000001</v>
      </c>
      <c r="C767" s="2">
        <v>11435307.66</v>
      </c>
      <c r="D767" s="2">
        <v>119187.47</v>
      </c>
      <c r="E767" s="2">
        <v>123521.86</v>
      </c>
      <c r="F767" s="2">
        <v>211497.53</v>
      </c>
      <c r="G767" s="2">
        <v>2058.61</v>
      </c>
      <c r="H767" s="2">
        <v>888743</v>
      </c>
      <c r="I767" s="2">
        <v>12805.99</v>
      </c>
      <c r="J767" s="100">
        <f t="shared" si="44"/>
        <v>12669600.26</v>
      </c>
      <c r="K767" s="2">
        <v>12542338.609999999</v>
      </c>
      <c r="L767" s="3">
        <f t="shared" si="45"/>
        <v>127261.65000000037</v>
      </c>
      <c r="M767" s="101">
        <f t="shared" si="46"/>
        <v>1.0044646033686336E-2</v>
      </c>
      <c r="O767" s="2">
        <v>810237.63</v>
      </c>
      <c r="P767" s="3">
        <f t="shared" si="47"/>
        <v>-11859362.629999999</v>
      </c>
    </row>
    <row r="768" spans="1:16" x14ac:dyDescent="0.35">
      <c r="A768">
        <v>84002</v>
      </c>
      <c r="B768" s="2">
        <v>14754593.130000001</v>
      </c>
      <c r="C768" s="2">
        <v>23286222.16</v>
      </c>
      <c r="D768" s="2">
        <v>245909.41</v>
      </c>
      <c r="E768" s="2">
        <v>1003997.25</v>
      </c>
      <c r="F768" s="2">
        <v>1719064.28</v>
      </c>
      <c r="G768" s="2">
        <v>16733.740000000002</v>
      </c>
      <c r="H768" s="2">
        <v>1936602.01</v>
      </c>
      <c r="I768" s="2">
        <v>27905.08</v>
      </c>
      <c r="J768" s="100">
        <f t="shared" si="44"/>
        <v>27232436.68</v>
      </c>
      <c r="K768" s="2">
        <v>27734238.280000001</v>
      </c>
      <c r="L768" s="3">
        <f t="shared" si="45"/>
        <v>-501801.60000000149</v>
      </c>
      <c r="M768" s="101">
        <f t="shared" si="46"/>
        <v>-1.8426614037389235E-2</v>
      </c>
      <c r="O768" s="2">
        <v>1976873.02</v>
      </c>
      <c r="P768" s="3">
        <f t="shared" si="47"/>
        <v>-25255563.66</v>
      </c>
    </row>
    <row r="769" spans="1:16" x14ac:dyDescent="0.35">
      <c r="A769">
        <v>84003</v>
      </c>
      <c r="B769" s="2">
        <v>13748352.789999999</v>
      </c>
      <c r="C769" s="2">
        <v>21759763.370000001</v>
      </c>
      <c r="D769" s="2">
        <v>229139.57</v>
      </c>
      <c r="E769" s="2">
        <v>579004.92000000004</v>
      </c>
      <c r="F769" s="2">
        <v>992663.29</v>
      </c>
      <c r="G769" s="2">
        <v>9646.7099999999991</v>
      </c>
      <c r="H769" s="2">
        <v>2947952.68</v>
      </c>
      <c r="I769" s="2">
        <v>42478.39</v>
      </c>
      <c r="J769" s="100">
        <f t="shared" si="44"/>
        <v>25981644.010000002</v>
      </c>
      <c r="K769" s="2">
        <v>26094682.849999998</v>
      </c>
      <c r="L769" s="3">
        <f t="shared" si="45"/>
        <v>-113038.83999999613</v>
      </c>
      <c r="M769" s="101">
        <f t="shared" si="46"/>
        <v>-4.3507192984589011E-3</v>
      </c>
      <c r="O769" s="2">
        <v>1784733.89</v>
      </c>
      <c r="P769" s="3">
        <f t="shared" si="47"/>
        <v>-24196910.120000001</v>
      </c>
    </row>
    <row r="770" spans="1:16" x14ac:dyDescent="0.35">
      <c r="A770">
        <v>84004</v>
      </c>
      <c r="B770" s="2">
        <v>57188.83</v>
      </c>
      <c r="C770" s="2">
        <v>89633.36</v>
      </c>
      <c r="D770" s="2">
        <v>953.13</v>
      </c>
      <c r="E770" s="2">
        <v>6458.28</v>
      </c>
      <c r="F770" s="2">
        <v>11057.98</v>
      </c>
      <c r="G770" s="2">
        <v>107.62</v>
      </c>
      <c r="H770" s="2">
        <v>5235.72</v>
      </c>
      <c r="I770" s="2">
        <v>75.45</v>
      </c>
      <c r="J770" s="100">
        <f t="shared" si="44"/>
        <v>107063.26</v>
      </c>
      <c r="K770" s="2">
        <v>112748.26999999999</v>
      </c>
      <c r="L770" s="3">
        <f t="shared" si="45"/>
        <v>-5685.0099999999948</v>
      </c>
      <c r="M770" s="101">
        <f t="shared" si="46"/>
        <v>-5.309954133658918E-2</v>
      </c>
      <c r="O770" s="2">
        <v>8286.2099999999991</v>
      </c>
      <c r="P770" s="3">
        <f t="shared" si="47"/>
        <v>-98777.049999999988</v>
      </c>
    </row>
    <row r="771" spans="1:16" x14ac:dyDescent="0.35">
      <c r="A771">
        <v>84005</v>
      </c>
      <c r="B771" s="2">
        <v>136535.49</v>
      </c>
      <c r="C771" s="2">
        <v>216601.68</v>
      </c>
      <c r="D771" s="2">
        <v>2275.63</v>
      </c>
      <c r="E771" s="2">
        <v>0</v>
      </c>
      <c r="F771" s="2">
        <v>0</v>
      </c>
      <c r="G771" s="2">
        <v>0</v>
      </c>
      <c r="H771" s="2">
        <v>17160.650000000001</v>
      </c>
      <c r="I771" s="2">
        <v>247.27</v>
      </c>
      <c r="J771" s="100">
        <f t="shared" ref="J771:J826" si="48">SUM(C771:I771)-E771</f>
        <v>236285.22999999998</v>
      </c>
      <c r="K771" s="2">
        <v>230408.75999999998</v>
      </c>
      <c r="L771" s="3">
        <f t="shared" ref="L771:L826" si="49">J771-K771</f>
        <v>5876.4700000000012</v>
      </c>
      <c r="M771" s="101">
        <f t="shared" ref="M771:M826" si="50">IF(J771=0,0,L771/J771)</f>
        <v>2.4870238397888864E-2</v>
      </c>
      <c r="O771" s="2">
        <v>17177.23</v>
      </c>
      <c r="P771" s="3">
        <f t="shared" ref="P771:P826" si="51">O771-J771</f>
        <v>-219107.99999999997</v>
      </c>
    </row>
    <row r="772" spans="1:16" x14ac:dyDescent="0.35">
      <c r="A772">
        <v>84006</v>
      </c>
      <c r="B772" s="2">
        <v>639966.71999999997</v>
      </c>
      <c r="C772" s="2">
        <v>1032038.99</v>
      </c>
      <c r="D772" s="2">
        <v>0</v>
      </c>
      <c r="E772" s="2">
        <v>65227.199999999997</v>
      </c>
      <c r="F772" s="2">
        <v>111683.47</v>
      </c>
      <c r="G772" s="2">
        <v>0</v>
      </c>
      <c r="H772" s="2">
        <v>111365.21</v>
      </c>
      <c r="I772" s="2">
        <v>0</v>
      </c>
      <c r="J772" s="100">
        <f t="shared" si="48"/>
        <v>1255087.67</v>
      </c>
      <c r="K772" s="2">
        <v>1046647.0399999999</v>
      </c>
      <c r="L772" s="3">
        <f t="shared" si="49"/>
        <v>208440.63</v>
      </c>
      <c r="M772" s="101">
        <f t="shared" si="50"/>
        <v>0.16607654985567663</v>
      </c>
      <c r="O772" s="2">
        <v>63725.49</v>
      </c>
      <c r="P772" s="3">
        <f t="shared" si="51"/>
        <v>-1191362.18</v>
      </c>
    </row>
    <row r="773" spans="1:16" x14ac:dyDescent="0.35">
      <c r="A773">
        <v>84008</v>
      </c>
      <c r="B773" s="2">
        <v>0</v>
      </c>
      <c r="C773" s="2">
        <v>0</v>
      </c>
      <c r="D773" s="2">
        <v>0</v>
      </c>
      <c r="E773" s="2">
        <v>0</v>
      </c>
      <c r="F773" s="2">
        <v>0</v>
      </c>
      <c r="G773" s="2">
        <v>0</v>
      </c>
      <c r="H773" s="2">
        <v>0</v>
      </c>
      <c r="I773" s="2">
        <v>0</v>
      </c>
      <c r="J773" s="100">
        <f t="shared" si="48"/>
        <v>0</v>
      </c>
      <c r="K773" s="2">
        <v>0</v>
      </c>
      <c r="L773" s="3">
        <f t="shared" si="49"/>
        <v>0</v>
      </c>
      <c r="M773" s="101">
        <f t="shared" si="50"/>
        <v>0</v>
      </c>
      <c r="O773" s="2">
        <v>6213.04</v>
      </c>
      <c r="P773" s="3">
        <f t="shared" si="51"/>
        <v>6213.04</v>
      </c>
    </row>
    <row r="774" spans="1:16" x14ac:dyDescent="0.35">
      <c r="A774">
        <v>84009</v>
      </c>
      <c r="B774" s="2">
        <v>54068.49</v>
      </c>
      <c r="C774" s="2">
        <v>77531.17</v>
      </c>
      <c r="D774" s="2">
        <v>901.16</v>
      </c>
      <c r="E774" s="2">
        <v>110.95</v>
      </c>
      <c r="F774" s="2">
        <v>189.97</v>
      </c>
      <c r="G774" s="2">
        <v>1.85</v>
      </c>
      <c r="H774" s="2">
        <v>6640.07</v>
      </c>
      <c r="I774" s="2">
        <v>95.68</v>
      </c>
      <c r="J774" s="100">
        <f t="shared" si="48"/>
        <v>85359.900000000009</v>
      </c>
      <c r="K774" s="2">
        <v>74495.87000000001</v>
      </c>
      <c r="L774" s="3">
        <f t="shared" si="49"/>
        <v>10864.029999999999</v>
      </c>
      <c r="M774" s="101">
        <f t="shared" si="50"/>
        <v>0.12727322782711786</v>
      </c>
      <c r="O774" s="2">
        <v>15045.88</v>
      </c>
      <c r="P774" s="3">
        <f t="shared" si="51"/>
        <v>-70314.02</v>
      </c>
    </row>
    <row r="775" spans="1:16" x14ac:dyDescent="0.35">
      <c r="A775">
        <v>84010</v>
      </c>
      <c r="B775" s="2">
        <v>33187.120000000003</v>
      </c>
      <c r="C775" s="2">
        <v>53917.86</v>
      </c>
      <c r="D775" s="2">
        <v>553.11</v>
      </c>
      <c r="E775" s="2">
        <v>6582.18</v>
      </c>
      <c r="F775" s="2">
        <v>11270.17</v>
      </c>
      <c r="G775" s="2">
        <v>109.7</v>
      </c>
      <c r="H775" s="2">
        <v>0</v>
      </c>
      <c r="I775" s="2">
        <v>0</v>
      </c>
      <c r="J775" s="100">
        <f t="shared" si="48"/>
        <v>65850.84</v>
      </c>
      <c r="K775" s="2">
        <v>71563.069999999992</v>
      </c>
      <c r="L775" s="3">
        <f t="shared" si="49"/>
        <v>-5712.2299999999959</v>
      </c>
      <c r="M775" s="101">
        <f t="shared" si="50"/>
        <v>-8.6744983055645097E-2</v>
      </c>
      <c r="O775" s="2">
        <v>2905.97</v>
      </c>
      <c r="P775" s="3">
        <f t="shared" si="51"/>
        <v>-62944.869999999995</v>
      </c>
    </row>
    <row r="776" spans="1:16" x14ac:dyDescent="0.35">
      <c r="A776">
        <v>84011</v>
      </c>
      <c r="B776" s="2">
        <v>50729.5</v>
      </c>
      <c r="C776" s="2">
        <v>78770.06</v>
      </c>
      <c r="D776" s="2">
        <v>845.52</v>
      </c>
      <c r="E776" s="2">
        <v>0</v>
      </c>
      <c r="F776" s="2">
        <v>0</v>
      </c>
      <c r="G776" s="2">
        <v>0</v>
      </c>
      <c r="H776" s="2">
        <v>0</v>
      </c>
      <c r="I776" s="2">
        <v>0</v>
      </c>
      <c r="J776" s="100">
        <f t="shared" si="48"/>
        <v>79615.58</v>
      </c>
      <c r="K776" s="2">
        <v>80625.64</v>
      </c>
      <c r="L776" s="3">
        <f t="shared" si="49"/>
        <v>-1010.0599999999977</v>
      </c>
      <c r="M776" s="101">
        <f t="shared" si="50"/>
        <v>-1.2686712826811004E-2</v>
      </c>
      <c r="O776" s="2">
        <v>8090.27</v>
      </c>
      <c r="P776" s="3">
        <f t="shared" si="51"/>
        <v>-71525.31</v>
      </c>
    </row>
    <row r="777" spans="1:16" x14ac:dyDescent="0.35">
      <c r="A777">
        <v>84101</v>
      </c>
      <c r="B777" s="2">
        <v>1137183.67</v>
      </c>
      <c r="C777" s="2">
        <v>1820561.87</v>
      </c>
      <c r="D777" s="2">
        <v>18952.82</v>
      </c>
      <c r="E777" s="2">
        <v>62091.71</v>
      </c>
      <c r="F777" s="2">
        <v>106314.58</v>
      </c>
      <c r="G777" s="2">
        <v>1034.95</v>
      </c>
      <c r="H777" s="2">
        <v>80837.06</v>
      </c>
      <c r="I777" s="2">
        <v>1164.82</v>
      </c>
      <c r="J777" s="100">
        <f t="shared" si="48"/>
        <v>2028866.1000000003</v>
      </c>
      <c r="K777" s="2">
        <v>1944239.5599999998</v>
      </c>
      <c r="L777" s="3">
        <f t="shared" si="49"/>
        <v>84626.540000000503</v>
      </c>
      <c r="M777" s="101">
        <f t="shared" si="50"/>
        <v>4.1711249451109905E-2</v>
      </c>
      <c r="O777" s="2">
        <v>129505.05</v>
      </c>
      <c r="P777" s="3">
        <f t="shared" si="51"/>
        <v>-1899361.0500000003</v>
      </c>
    </row>
    <row r="778" spans="1:16" x14ac:dyDescent="0.35">
      <c r="A778">
        <v>84203</v>
      </c>
      <c r="B778" s="2">
        <v>4560931.75</v>
      </c>
      <c r="C778" s="2">
        <v>7234385.6500000004</v>
      </c>
      <c r="D778" s="2">
        <v>76015.320000000007</v>
      </c>
      <c r="E778" s="2">
        <v>365977.38</v>
      </c>
      <c r="F778" s="2">
        <v>626633.31000000006</v>
      </c>
      <c r="G778" s="2">
        <v>6099.58</v>
      </c>
      <c r="H778" s="2">
        <v>705396.26</v>
      </c>
      <c r="I778" s="2">
        <v>10164.24</v>
      </c>
      <c r="J778" s="100">
        <f t="shared" si="48"/>
        <v>8658694.3599999994</v>
      </c>
      <c r="K778" s="2">
        <v>8765268.4600000009</v>
      </c>
      <c r="L778" s="3">
        <f t="shared" si="49"/>
        <v>-106574.10000000149</v>
      </c>
      <c r="M778" s="101">
        <f t="shared" si="50"/>
        <v>-1.2308333747445209E-2</v>
      </c>
      <c r="O778" s="2">
        <v>574938.18999999994</v>
      </c>
      <c r="P778" s="3">
        <f t="shared" si="51"/>
        <v>-8083756.1699999999</v>
      </c>
    </row>
    <row r="779" spans="1:16" x14ac:dyDescent="0.35">
      <c r="A779">
        <v>84207</v>
      </c>
      <c r="B779" s="2">
        <v>5175454.07</v>
      </c>
      <c r="C779" s="2">
        <v>8225083.4100000001</v>
      </c>
      <c r="D779" s="2">
        <v>86258.1</v>
      </c>
      <c r="E779" s="2">
        <v>441583.94</v>
      </c>
      <c r="F779" s="2">
        <v>756087.39</v>
      </c>
      <c r="G779" s="2">
        <v>7359.92</v>
      </c>
      <c r="H779" s="2">
        <v>1264248.79</v>
      </c>
      <c r="I779" s="2">
        <v>18216.72</v>
      </c>
      <c r="J779" s="100">
        <f t="shared" si="48"/>
        <v>10357254.330000002</v>
      </c>
      <c r="K779" s="2">
        <v>10228045.49</v>
      </c>
      <c r="L779" s="3">
        <f t="shared" si="49"/>
        <v>129208.84000000171</v>
      </c>
      <c r="M779" s="101">
        <f t="shared" si="50"/>
        <v>1.2475202006553573E-2</v>
      </c>
      <c r="O779" s="2">
        <v>636438.43000000005</v>
      </c>
      <c r="P779" s="3">
        <f t="shared" si="51"/>
        <v>-9720815.9000000022</v>
      </c>
    </row>
    <row r="780" spans="1:16" x14ac:dyDescent="0.35">
      <c r="A780">
        <v>84208</v>
      </c>
      <c r="B780" s="2">
        <v>1233714.56</v>
      </c>
      <c r="C780" s="2">
        <v>1966575.33</v>
      </c>
      <c r="D780" s="2">
        <v>20562.25</v>
      </c>
      <c r="E780" s="2">
        <v>65368.08</v>
      </c>
      <c r="F780" s="2">
        <v>111924.85</v>
      </c>
      <c r="G780" s="2">
        <v>1089.45</v>
      </c>
      <c r="H780" s="2">
        <v>227304.22</v>
      </c>
      <c r="I780" s="2">
        <v>3275.42</v>
      </c>
      <c r="J780" s="100">
        <f t="shared" si="48"/>
        <v>2330731.5200000005</v>
      </c>
      <c r="K780" s="2">
        <v>2291492.2499999995</v>
      </c>
      <c r="L780" s="3">
        <f t="shared" si="49"/>
        <v>39239.27000000095</v>
      </c>
      <c r="M780" s="101">
        <f t="shared" si="50"/>
        <v>1.6835602755310462E-2</v>
      </c>
      <c r="O780" s="2">
        <v>145816.1</v>
      </c>
      <c r="P780" s="3">
        <f t="shared" si="51"/>
        <v>-2184915.4200000004</v>
      </c>
    </row>
    <row r="781" spans="1:16" x14ac:dyDescent="0.35">
      <c r="A781">
        <v>84209</v>
      </c>
      <c r="B781" s="2">
        <v>3904089.8</v>
      </c>
      <c r="C781" s="2">
        <v>6224551.4500000002</v>
      </c>
      <c r="D781" s="2">
        <v>65068.19</v>
      </c>
      <c r="E781" s="2">
        <v>192535.58</v>
      </c>
      <c r="F781" s="2">
        <v>329663.28000000003</v>
      </c>
      <c r="G781" s="2">
        <v>3209.04</v>
      </c>
      <c r="H781" s="2">
        <v>1324251.77</v>
      </c>
      <c r="I781" s="2">
        <v>19081.509999999998</v>
      </c>
      <c r="J781" s="100">
        <f t="shared" si="48"/>
        <v>7965825.2400000002</v>
      </c>
      <c r="K781" s="2">
        <v>7639753.9099999992</v>
      </c>
      <c r="L781" s="3">
        <f t="shared" si="49"/>
        <v>326071.33000000101</v>
      </c>
      <c r="M781" s="101">
        <f t="shared" si="50"/>
        <v>4.0933779009191644E-2</v>
      </c>
      <c r="O781" s="2">
        <v>460111.32</v>
      </c>
      <c r="P781" s="3">
        <f t="shared" si="51"/>
        <v>-7505713.9199999999</v>
      </c>
    </row>
    <row r="782" spans="1:16" x14ac:dyDescent="0.35">
      <c r="A782">
        <v>84210</v>
      </c>
      <c r="B782" s="2">
        <v>1632256.53</v>
      </c>
      <c r="C782" s="2">
        <v>2586137.91</v>
      </c>
      <c r="D782" s="2">
        <v>27203.26</v>
      </c>
      <c r="E782" s="2">
        <v>129305.15</v>
      </c>
      <c r="F782" s="2">
        <v>221398.52</v>
      </c>
      <c r="G782" s="2">
        <v>2155.09</v>
      </c>
      <c r="H782" s="2">
        <v>99530.78</v>
      </c>
      <c r="I782" s="2">
        <v>1434.18</v>
      </c>
      <c r="J782" s="100">
        <f t="shared" si="48"/>
        <v>2937859.7399999998</v>
      </c>
      <c r="K782" s="2">
        <v>2888470.9599999995</v>
      </c>
      <c r="L782" s="3">
        <f t="shared" si="49"/>
        <v>49388.780000000261</v>
      </c>
      <c r="M782" s="101">
        <f t="shared" si="50"/>
        <v>1.681114293087398E-2</v>
      </c>
      <c r="O782" s="2">
        <v>208648.92</v>
      </c>
      <c r="P782" s="3">
        <f t="shared" si="51"/>
        <v>-2729210.82</v>
      </c>
    </row>
    <row r="783" spans="1:16" x14ac:dyDescent="0.35">
      <c r="A783">
        <v>84211</v>
      </c>
      <c r="B783" s="2">
        <v>2489301.7599999998</v>
      </c>
      <c r="C783" s="2">
        <v>3977160.79</v>
      </c>
      <c r="D783" s="2">
        <v>41488.03</v>
      </c>
      <c r="E783" s="2">
        <v>25238.03</v>
      </c>
      <c r="F783" s="2">
        <v>43213.06</v>
      </c>
      <c r="G783" s="2">
        <v>420.62</v>
      </c>
      <c r="H783" s="2">
        <v>269351.59000000003</v>
      </c>
      <c r="I783" s="2">
        <v>3881.08</v>
      </c>
      <c r="J783" s="100">
        <f t="shared" si="48"/>
        <v>4335515.17</v>
      </c>
      <c r="K783" s="2">
        <v>3950707.9299999997</v>
      </c>
      <c r="L783" s="3">
        <f t="shared" si="49"/>
        <v>384807.24000000022</v>
      </c>
      <c r="M783" s="101">
        <f t="shared" si="50"/>
        <v>8.8756981560740383E-2</v>
      </c>
      <c r="O783" s="2">
        <v>285075.25</v>
      </c>
      <c r="P783" s="3">
        <f t="shared" si="51"/>
        <v>-4050439.92</v>
      </c>
    </row>
    <row r="784" spans="1:16" x14ac:dyDescent="0.35">
      <c r="A784">
        <v>84212</v>
      </c>
      <c r="B784" s="2">
        <v>4509599.9000000004</v>
      </c>
      <c r="C784" s="2">
        <v>7212921.1299999999</v>
      </c>
      <c r="D784" s="2">
        <v>75159.839999999997</v>
      </c>
      <c r="E784" s="2">
        <v>233664.73</v>
      </c>
      <c r="F784" s="2">
        <v>400085.71</v>
      </c>
      <c r="G784" s="2">
        <v>3894.47</v>
      </c>
      <c r="H784" s="2">
        <v>506406.94</v>
      </c>
      <c r="I784" s="2">
        <v>7296.9</v>
      </c>
      <c r="J784" s="100">
        <f t="shared" si="48"/>
        <v>8205764.9900000002</v>
      </c>
      <c r="K784" s="2">
        <v>8108636.71</v>
      </c>
      <c r="L784" s="3">
        <f t="shared" si="49"/>
        <v>97128.280000000261</v>
      </c>
      <c r="M784" s="101">
        <f t="shared" si="50"/>
        <v>1.1836590509034338E-2</v>
      </c>
      <c r="O784" s="2">
        <v>508515.23</v>
      </c>
      <c r="P784" s="3">
        <f t="shared" si="51"/>
        <v>-7697249.7599999998</v>
      </c>
    </row>
    <row r="785" spans="1:16" x14ac:dyDescent="0.35">
      <c r="A785">
        <v>84213</v>
      </c>
      <c r="B785" s="2">
        <v>277878.69</v>
      </c>
      <c r="C785" s="2">
        <v>450179.95</v>
      </c>
      <c r="D785" s="2">
        <v>4631.41</v>
      </c>
      <c r="E785" s="2">
        <v>20438.11</v>
      </c>
      <c r="F785" s="2">
        <v>34994.730000000003</v>
      </c>
      <c r="G785" s="2">
        <v>340.67</v>
      </c>
      <c r="H785" s="2">
        <v>19000.43</v>
      </c>
      <c r="I785" s="2">
        <v>273.77</v>
      </c>
      <c r="J785" s="100">
        <f t="shared" si="48"/>
        <v>509420.95999999996</v>
      </c>
      <c r="K785" s="2">
        <v>433237.93</v>
      </c>
      <c r="L785" s="3">
        <f t="shared" si="49"/>
        <v>76183.02999999997</v>
      </c>
      <c r="M785" s="101">
        <f t="shared" si="50"/>
        <v>0.14954828321158983</v>
      </c>
      <c r="O785" s="2">
        <v>25609.73</v>
      </c>
      <c r="P785" s="3">
        <f t="shared" si="51"/>
        <v>-483811.23</v>
      </c>
    </row>
    <row r="786" spans="1:16" x14ac:dyDescent="0.35">
      <c r="A786">
        <v>84214</v>
      </c>
      <c r="B786" s="2">
        <v>127272.93</v>
      </c>
      <c r="C786" s="2">
        <v>200886.02</v>
      </c>
      <c r="D786" s="2">
        <v>2121.13</v>
      </c>
      <c r="E786" s="2">
        <v>6760.61</v>
      </c>
      <c r="F786" s="2">
        <v>11575.72</v>
      </c>
      <c r="G786" s="2">
        <v>112.67</v>
      </c>
      <c r="H786" s="2">
        <v>23934.04</v>
      </c>
      <c r="I786" s="2">
        <v>344.86</v>
      </c>
      <c r="J786" s="100">
        <f t="shared" si="48"/>
        <v>238974.44</v>
      </c>
      <c r="K786" s="2">
        <v>254203.97</v>
      </c>
      <c r="L786" s="3">
        <f t="shared" si="49"/>
        <v>-15229.529999999999</v>
      </c>
      <c r="M786" s="101">
        <f t="shared" si="50"/>
        <v>-6.3728698349497126E-2</v>
      </c>
      <c r="O786" s="2">
        <v>17033.43</v>
      </c>
      <c r="P786" s="3">
        <f t="shared" si="51"/>
        <v>-221941.01</v>
      </c>
    </row>
    <row r="787" spans="1:16" x14ac:dyDescent="0.35">
      <c r="A787">
        <v>84215</v>
      </c>
      <c r="B787" s="2">
        <v>429110.47</v>
      </c>
      <c r="C787" s="2">
        <v>729558.06</v>
      </c>
      <c r="D787" s="2">
        <v>7347.15</v>
      </c>
      <c r="E787" s="2">
        <v>15876.3</v>
      </c>
      <c r="F787" s="2">
        <v>27183.75</v>
      </c>
      <c r="G787" s="2">
        <v>264.60000000000002</v>
      </c>
      <c r="H787" s="2">
        <v>120659.89</v>
      </c>
      <c r="I787" s="2">
        <v>1738.65</v>
      </c>
      <c r="J787" s="100">
        <f t="shared" si="48"/>
        <v>886752.10000000009</v>
      </c>
      <c r="K787" s="2">
        <v>764451.97999999986</v>
      </c>
      <c r="L787" s="3">
        <f t="shared" si="49"/>
        <v>122300.12000000023</v>
      </c>
      <c r="M787" s="101">
        <f t="shared" si="50"/>
        <v>0.13791917718604807</v>
      </c>
      <c r="O787" s="2">
        <v>25160.95</v>
      </c>
      <c r="P787" s="3">
        <f t="shared" si="51"/>
        <v>-861591.15000000014</v>
      </c>
    </row>
    <row r="788" spans="1:16" x14ac:dyDescent="0.35">
      <c r="A788">
        <v>84301</v>
      </c>
      <c r="B788" s="2">
        <v>7605115.2199999997</v>
      </c>
      <c r="C788" s="2">
        <v>12052822.99</v>
      </c>
      <c r="D788" s="2">
        <v>126753.37</v>
      </c>
      <c r="E788" s="2">
        <v>454445.66</v>
      </c>
      <c r="F788" s="2">
        <v>778109.54</v>
      </c>
      <c r="G788" s="2">
        <v>7574.08</v>
      </c>
      <c r="H788" s="2">
        <v>149415.79999999999</v>
      </c>
      <c r="I788" s="2">
        <v>2152.9299999999998</v>
      </c>
      <c r="J788" s="100">
        <f t="shared" si="48"/>
        <v>13116828.709999999</v>
      </c>
      <c r="K788" s="2">
        <v>13513526.530000001</v>
      </c>
      <c r="L788" s="3">
        <f t="shared" si="49"/>
        <v>-396697.82000000216</v>
      </c>
      <c r="M788" s="101">
        <f t="shared" si="50"/>
        <v>-3.0243424593748635E-2</v>
      </c>
      <c r="O788" s="2">
        <v>968825.37</v>
      </c>
      <c r="P788" s="3">
        <f t="shared" si="51"/>
        <v>-12148003.34</v>
      </c>
    </row>
    <row r="789" spans="1:16" x14ac:dyDescent="0.35">
      <c r="A789">
        <v>84401</v>
      </c>
      <c r="B789" s="2">
        <v>1733841.74</v>
      </c>
      <c r="C789" s="2">
        <v>2762344.91</v>
      </c>
      <c r="D789" s="2">
        <v>28897.31</v>
      </c>
      <c r="E789" s="2">
        <v>50033.23</v>
      </c>
      <c r="F789" s="2">
        <v>85667.19</v>
      </c>
      <c r="G789" s="2">
        <v>833.9</v>
      </c>
      <c r="H789" s="2">
        <v>90037.97</v>
      </c>
      <c r="I789" s="2">
        <v>1297.42</v>
      </c>
      <c r="J789" s="100">
        <f t="shared" si="48"/>
        <v>2969078.7</v>
      </c>
      <c r="K789" s="2">
        <v>2972998.52</v>
      </c>
      <c r="L789" s="3">
        <f t="shared" si="49"/>
        <v>-3919.8199999998324</v>
      </c>
      <c r="M789" s="101">
        <f t="shared" si="50"/>
        <v>-1.3202142469311549E-3</v>
      </c>
      <c r="O789" s="2">
        <v>208100.16</v>
      </c>
      <c r="P789" s="3">
        <f t="shared" si="51"/>
        <v>-2760978.54</v>
      </c>
    </row>
    <row r="790" spans="1:16" x14ac:dyDescent="0.35">
      <c r="A790">
        <v>84501</v>
      </c>
      <c r="B790" s="2">
        <v>1603508.33</v>
      </c>
      <c r="C790" s="2">
        <v>2512768.9700000002</v>
      </c>
      <c r="D790" s="2">
        <v>26724.98</v>
      </c>
      <c r="E790" s="2">
        <v>149263.71</v>
      </c>
      <c r="F790" s="2">
        <v>255571.97</v>
      </c>
      <c r="G790" s="2">
        <v>2487.7800000000002</v>
      </c>
      <c r="H790" s="2">
        <v>31127.58</v>
      </c>
      <c r="I790" s="2">
        <v>448.52</v>
      </c>
      <c r="J790" s="100">
        <f t="shared" si="48"/>
        <v>2829129.8000000003</v>
      </c>
      <c r="K790" s="2">
        <v>2823239.8500000006</v>
      </c>
      <c r="L790" s="3">
        <f t="shared" si="49"/>
        <v>5889.9499999997206</v>
      </c>
      <c r="M790" s="101">
        <f t="shared" si="50"/>
        <v>2.0818945811534417E-3</v>
      </c>
      <c r="O790" s="2">
        <v>232786.73</v>
      </c>
      <c r="P790" s="3">
        <f t="shared" si="51"/>
        <v>-2596343.0700000003</v>
      </c>
    </row>
    <row r="791" spans="1:16" x14ac:dyDescent="0.35">
      <c r="A791">
        <v>84506</v>
      </c>
      <c r="B791" s="2">
        <v>0</v>
      </c>
      <c r="C791" s="2">
        <v>0</v>
      </c>
      <c r="D791" s="2">
        <v>0</v>
      </c>
      <c r="E791" s="2">
        <v>0</v>
      </c>
      <c r="F791" s="2">
        <v>0</v>
      </c>
      <c r="G791" s="2">
        <v>0</v>
      </c>
      <c r="H791" s="2">
        <v>0</v>
      </c>
      <c r="I791" s="2">
        <v>0</v>
      </c>
      <c r="J791" s="100">
        <f t="shared" si="48"/>
        <v>0</v>
      </c>
      <c r="K791" s="2">
        <v>0</v>
      </c>
      <c r="L791" s="3">
        <f t="shared" si="49"/>
        <v>0</v>
      </c>
      <c r="M791" s="101">
        <f t="shared" si="50"/>
        <v>0</v>
      </c>
      <c r="O791" s="2">
        <v>13508.78</v>
      </c>
      <c r="P791" s="3">
        <f t="shared" si="51"/>
        <v>13508.78</v>
      </c>
    </row>
    <row r="792" spans="1:16" x14ac:dyDescent="0.35">
      <c r="A792">
        <v>84601</v>
      </c>
      <c r="B792" s="2">
        <v>4482601.34</v>
      </c>
      <c r="C792" s="2">
        <v>7202490.6100000003</v>
      </c>
      <c r="D792" s="2">
        <v>74707.42</v>
      </c>
      <c r="E792" s="2">
        <v>133120.74</v>
      </c>
      <c r="F792" s="2">
        <v>227931.4</v>
      </c>
      <c r="G792" s="2">
        <v>2218.7399999999998</v>
      </c>
      <c r="H792" s="2">
        <v>738015.37</v>
      </c>
      <c r="I792" s="2">
        <v>10634.21</v>
      </c>
      <c r="J792" s="100">
        <f t="shared" si="48"/>
        <v>8255997.7500000019</v>
      </c>
      <c r="K792" s="2">
        <v>7959548.9100000001</v>
      </c>
      <c r="L792" s="3">
        <f t="shared" si="49"/>
        <v>296448.84000000171</v>
      </c>
      <c r="M792" s="101">
        <f t="shared" si="50"/>
        <v>3.5907088274097658E-2</v>
      </c>
      <c r="O792" s="2">
        <v>472710.72</v>
      </c>
      <c r="P792" s="3">
        <f t="shared" si="51"/>
        <v>-7783287.0300000021</v>
      </c>
    </row>
    <row r="793" spans="1:16" x14ac:dyDescent="0.35">
      <c r="A793">
        <v>84603</v>
      </c>
      <c r="B793" s="2">
        <v>8534208.3300000001</v>
      </c>
      <c r="C793" s="2">
        <v>13612810.82</v>
      </c>
      <c r="D793" s="2">
        <v>142243.10999999999</v>
      </c>
      <c r="E793" s="2">
        <v>351957.34</v>
      </c>
      <c r="F793" s="2">
        <v>602629.34</v>
      </c>
      <c r="G793" s="2">
        <v>5865.81</v>
      </c>
      <c r="H793" s="2">
        <v>1446702.95</v>
      </c>
      <c r="I793" s="2">
        <v>20846.63</v>
      </c>
      <c r="J793" s="100">
        <f t="shared" si="48"/>
        <v>15831098.66</v>
      </c>
      <c r="K793" s="2">
        <v>15386533.439999999</v>
      </c>
      <c r="L793" s="3">
        <f t="shared" si="49"/>
        <v>444565.22000000067</v>
      </c>
      <c r="M793" s="101">
        <f t="shared" si="50"/>
        <v>2.8081766752125127E-2</v>
      </c>
      <c r="O793" s="2">
        <v>1002099.12</v>
      </c>
      <c r="P793" s="3">
        <f t="shared" si="51"/>
        <v>-14828999.540000001</v>
      </c>
    </row>
    <row r="794" spans="1:16" x14ac:dyDescent="0.35">
      <c r="A794">
        <v>84604</v>
      </c>
      <c r="B794" s="2">
        <v>7492968.5499999998</v>
      </c>
      <c r="C794" s="2">
        <v>12143089.880000001</v>
      </c>
      <c r="D794" s="2">
        <v>124880.75</v>
      </c>
      <c r="E794" s="2">
        <v>216069</v>
      </c>
      <c r="F794" s="2">
        <v>369957.81</v>
      </c>
      <c r="G794" s="2">
        <v>3601.06</v>
      </c>
      <c r="H794" s="2">
        <v>2402551.42</v>
      </c>
      <c r="I794" s="2">
        <v>34618.559999999998</v>
      </c>
      <c r="J794" s="100">
        <f t="shared" si="48"/>
        <v>15078699.480000002</v>
      </c>
      <c r="K794" s="2">
        <v>13830985.939999999</v>
      </c>
      <c r="L794" s="3">
        <f t="shared" si="49"/>
        <v>1247713.5400000028</v>
      </c>
      <c r="M794" s="101">
        <f t="shared" si="50"/>
        <v>8.2746760863225494E-2</v>
      </c>
      <c r="O794" s="2">
        <v>686528.05</v>
      </c>
      <c r="P794" s="3">
        <f t="shared" si="51"/>
        <v>-14392171.430000002</v>
      </c>
    </row>
    <row r="795" spans="1:16" x14ac:dyDescent="0.35">
      <c r="A795">
        <v>84605</v>
      </c>
      <c r="B795" s="2">
        <v>2668602.36</v>
      </c>
      <c r="C795" s="2">
        <v>4265298.12</v>
      </c>
      <c r="D795" s="2">
        <v>44477.32</v>
      </c>
      <c r="E795" s="2">
        <v>196026.35</v>
      </c>
      <c r="F795" s="2">
        <v>335640.81</v>
      </c>
      <c r="G795" s="2">
        <v>3267.16</v>
      </c>
      <c r="H795" s="2">
        <v>273071.18</v>
      </c>
      <c r="I795" s="2">
        <v>3934.8</v>
      </c>
      <c r="J795" s="100">
        <f t="shared" si="48"/>
        <v>4925689.3899999997</v>
      </c>
      <c r="K795" s="2">
        <v>4903569.7700000005</v>
      </c>
      <c r="L795" s="3">
        <f t="shared" si="49"/>
        <v>22119.61999999918</v>
      </c>
      <c r="M795" s="101">
        <f t="shared" si="50"/>
        <v>4.4906648082410211E-3</v>
      </c>
      <c r="O795" s="2">
        <v>303935.34999999998</v>
      </c>
      <c r="P795" s="3">
        <f t="shared" si="51"/>
        <v>-4621754.04</v>
      </c>
    </row>
    <row r="796" spans="1:16" x14ac:dyDescent="0.35">
      <c r="A796">
        <v>84606</v>
      </c>
      <c r="B796" s="2">
        <v>31586.06</v>
      </c>
      <c r="C796" s="2">
        <v>47563.54</v>
      </c>
      <c r="D796" s="2">
        <v>526.44000000000005</v>
      </c>
      <c r="E796" s="2">
        <v>0</v>
      </c>
      <c r="F796" s="2">
        <v>0</v>
      </c>
      <c r="G796" s="2">
        <v>0</v>
      </c>
      <c r="H796" s="2">
        <v>0</v>
      </c>
      <c r="I796" s="2">
        <v>0</v>
      </c>
      <c r="J796" s="100">
        <f t="shared" si="48"/>
        <v>48089.98</v>
      </c>
      <c r="K796" s="2">
        <v>46251.729999999996</v>
      </c>
      <c r="L796" s="3">
        <f t="shared" si="49"/>
        <v>1838.2500000000073</v>
      </c>
      <c r="M796" s="101">
        <f t="shared" si="50"/>
        <v>3.8225218642220421E-2</v>
      </c>
      <c r="O796" s="2">
        <v>6518.75</v>
      </c>
      <c r="P796" s="3">
        <f t="shared" si="51"/>
        <v>-41571.230000000003</v>
      </c>
    </row>
    <row r="797" spans="1:16" x14ac:dyDescent="0.35">
      <c r="A797">
        <v>90208</v>
      </c>
      <c r="B797" s="2">
        <v>12857.23</v>
      </c>
      <c r="C797" s="2">
        <v>21246.37</v>
      </c>
      <c r="D797" s="2">
        <v>214.31</v>
      </c>
      <c r="E797" s="2">
        <v>0</v>
      </c>
      <c r="F797" s="2">
        <v>0</v>
      </c>
      <c r="G797" s="2">
        <v>0</v>
      </c>
      <c r="H797" s="2">
        <v>0</v>
      </c>
      <c r="I797" s="2">
        <v>0</v>
      </c>
      <c r="J797" s="100">
        <f t="shared" si="48"/>
        <v>21460.68</v>
      </c>
      <c r="K797" s="2">
        <v>16029.09</v>
      </c>
      <c r="L797" s="3">
        <f t="shared" si="49"/>
        <v>5431.59</v>
      </c>
      <c r="M797" s="101">
        <f t="shared" si="50"/>
        <v>0.25309496250817776</v>
      </c>
      <c r="O797" s="2">
        <v>768.01</v>
      </c>
      <c r="P797" s="3">
        <f t="shared" si="51"/>
        <v>-20692.670000000002</v>
      </c>
    </row>
    <row r="798" spans="1:16" x14ac:dyDescent="0.35">
      <c r="A798">
        <v>90407</v>
      </c>
      <c r="B798" s="2">
        <v>32649.96</v>
      </c>
      <c r="C798" s="2">
        <v>55903.82</v>
      </c>
      <c r="D798" s="2">
        <v>544.17999999999995</v>
      </c>
      <c r="E798" s="2">
        <v>0</v>
      </c>
      <c r="F798" s="2">
        <v>0</v>
      </c>
      <c r="G798" s="2">
        <v>0</v>
      </c>
      <c r="H798" s="2">
        <v>0</v>
      </c>
      <c r="I798" s="2">
        <v>0</v>
      </c>
      <c r="J798" s="100">
        <f t="shared" si="48"/>
        <v>56448</v>
      </c>
      <c r="K798" s="2">
        <v>60372.71</v>
      </c>
      <c r="L798" s="3">
        <f t="shared" si="49"/>
        <v>-3924.7099999999991</v>
      </c>
      <c r="M798" s="101">
        <f t="shared" si="50"/>
        <v>-6.9527884070294768E-2</v>
      </c>
      <c r="O798" s="2">
        <v>0</v>
      </c>
      <c r="P798" s="3">
        <f t="shared" si="51"/>
        <v>-56448</v>
      </c>
    </row>
    <row r="799" spans="1:16" x14ac:dyDescent="0.35">
      <c r="A799">
        <v>90704</v>
      </c>
      <c r="B799" s="2">
        <v>4949.62</v>
      </c>
      <c r="C799" s="2">
        <v>8474.76</v>
      </c>
      <c r="D799" s="2">
        <v>82.5</v>
      </c>
      <c r="E799" s="2">
        <v>0</v>
      </c>
      <c r="F799" s="2">
        <v>0</v>
      </c>
      <c r="G799" s="2">
        <v>0</v>
      </c>
      <c r="H799" s="2">
        <v>0</v>
      </c>
      <c r="I799" s="2">
        <v>0</v>
      </c>
      <c r="J799" s="100">
        <f t="shared" si="48"/>
        <v>8557.26</v>
      </c>
      <c r="K799" s="2">
        <v>17486.52</v>
      </c>
      <c r="L799" s="3">
        <f t="shared" si="49"/>
        <v>-8929.26</v>
      </c>
      <c r="M799" s="101">
        <f t="shared" si="50"/>
        <v>-1.0434718589828986</v>
      </c>
      <c r="O799" s="2">
        <v>0</v>
      </c>
      <c r="P799" s="3">
        <f t="shared" si="51"/>
        <v>-8557.26</v>
      </c>
    </row>
    <row r="800" spans="1:16" x14ac:dyDescent="0.35">
      <c r="A800">
        <v>90705</v>
      </c>
      <c r="B800" s="2">
        <v>5417.29</v>
      </c>
      <c r="C800" s="2">
        <v>9275.73</v>
      </c>
      <c r="D800" s="2">
        <v>90.29</v>
      </c>
      <c r="E800" s="2">
        <v>0</v>
      </c>
      <c r="F800" s="2">
        <v>0</v>
      </c>
      <c r="G800" s="2">
        <v>0</v>
      </c>
      <c r="H800" s="2">
        <v>0</v>
      </c>
      <c r="I800" s="2">
        <v>0</v>
      </c>
      <c r="J800" s="100">
        <f t="shared" si="48"/>
        <v>9366.02</v>
      </c>
      <c r="K800" s="2">
        <v>8160.79</v>
      </c>
      <c r="L800" s="3">
        <f t="shared" si="49"/>
        <v>1205.2300000000005</v>
      </c>
      <c r="M800" s="101">
        <f t="shared" si="50"/>
        <v>0.12868112602791798</v>
      </c>
      <c r="O800" s="2">
        <v>0</v>
      </c>
      <c r="P800" s="3">
        <f t="shared" si="51"/>
        <v>-9366.02</v>
      </c>
    </row>
    <row r="801" spans="1:17" x14ac:dyDescent="0.35">
      <c r="A801">
        <v>90707</v>
      </c>
      <c r="B801" s="2">
        <v>4034.66</v>
      </c>
      <c r="C801" s="2">
        <v>6907.97</v>
      </c>
      <c r="D801" s="2">
        <v>67.239999999999995</v>
      </c>
      <c r="E801" s="2">
        <v>0</v>
      </c>
      <c r="F801" s="2">
        <v>0</v>
      </c>
      <c r="G801" s="2">
        <v>0</v>
      </c>
      <c r="H801" s="2">
        <v>0</v>
      </c>
      <c r="I801" s="2">
        <v>0</v>
      </c>
      <c r="J801" s="100">
        <f t="shared" si="48"/>
        <v>6975.21</v>
      </c>
      <c r="K801" s="2">
        <v>6433.3200000000006</v>
      </c>
      <c r="L801" s="3">
        <f t="shared" si="49"/>
        <v>541.88999999999942</v>
      </c>
      <c r="M801" s="101">
        <f t="shared" si="50"/>
        <v>7.7687983587590825E-2</v>
      </c>
      <c r="O801" s="2">
        <v>0</v>
      </c>
      <c r="P801" s="3">
        <f t="shared" si="51"/>
        <v>-6975.21</v>
      </c>
    </row>
    <row r="802" spans="1:17" x14ac:dyDescent="0.35">
      <c r="A802">
        <v>90711</v>
      </c>
      <c r="B802" s="2">
        <v>465064.43</v>
      </c>
      <c r="C802" s="2">
        <v>754939.19</v>
      </c>
      <c r="D802" s="2">
        <v>7751.12</v>
      </c>
      <c r="E802" s="2">
        <v>8041.24</v>
      </c>
      <c r="F802" s="2">
        <v>13768.34</v>
      </c>
      <c r="G802" s="2">
        <v>134.03</v>
      </c>
      <c r="H802" s="2">
        <v>0</v>
      </c>
      <c r="I802" s="2">
        <v>0</v>
      </c>
      <c r="J802" s="100">
        <f t="shared" si="48"/>
        <v>776592.67999999993</v>
      </c>
      <c r="K802" s="2">
        <v>736040.86999999988</v>
      </c>
      <c r="L802" s="3">
        <f t="shared" si="49"/>
        <v>40551.810000000056</v>
      </c>
      <c r="M802" s="101">
        <f t="shared" si="50"/>
        <v>5.2217605244489373E-2</v>
      </c>
      <c r="O802" s="2">
        <v>41353.279999999999</v>
      </c>
      <c r="P802" s="3">
        <f t="shared" si="51"/>
        <v>-735239.39999999991</v>
      </c>
    </row>
    <row r="803" spans="1:17" x14ac:dyDescent="0.35">
      <c r="A803">
        <v>90803</v>
      </c>
      <c r="B803" s="2">
        <v>960068.3</v>
      </c>
      <c r="C803" s="2">
        <v>1565133.78</v>
      </c>
      <c r="D803" s="2">
        <v>16001.04</v>
      </c>
      <c r="E803" s="2">
        <v>6905.25</v>
      </c>
      <c r="F803" s="2">
        <v>11823.27</v>
      </c>
      <c r="G803" s="2">
        <v>115.08</v>
      </c>
      <c r="H803" s="2">
        <v>0</v>
      </c>
      <c r="I803" s="2">
        <v>0</v>
      </c>
      <c r="J803" s="100">
        <f t="shared" si="48"/>
        <v>1593073.1700000002</v>
      </c>
      <c r="K803" s="2">
        <v>1474145.3699999999</v>
      </c>
      <c r="L803" s="3">
        <f t="shared" si="49"/>
        <v>118927.80000000028</v>
      </c>
      <c r="M803" s="101">
        <f t="shared" si="50"/>
        <v>7.4653068195229391E-2</v>
      </c>
      <c r="O803" s="2">
        <v>78716.100000000006</v>
      </c>
      <c r="P803" s="3">
        <f t="shared" si="51"/>
        <v>-1514357.07</v>
      </c>
      <c r="Q803" t="s">
        <v>97</v>
      </c>
    </row>
    <row r="804" spans="1:17" x14ac:dyDescent="0.35">
      <c r="A804">
        <v>90807</v>
      </c>
      <c r="B804" s="2">
        <v>5597.05</v>
      </c>
      <c r="C804" s="2">
        <v>9583.39</v>
      </c>
      <c r="D804" s="2">
        <v>93.28</v>
      </c>
      <c r="E804" s="2">
        <v>1408.83</v>
      </c>
      <c r="F804" s="2">
        <v>2412.21</v>
      </c>
      <c r="G804" s="2">
        <v>13.26</v>
      </c>
      <c r="H804" s="2">
        <v>0</v>
      </c>
      <c r="I804" s="2">
        <v>0</v>
      </c>
      <c r="J804" s="100">
        <f t="shared" si="48"/>
        <v>12102.14</v>
      </c>
      <c r="K804" s="2">
        <v>5464.03</v>
      </c>
      <c r="L804" s="3">
        <f t="shared" si="49"/>
        <v>6638.11</v>
      </c>
      <c r="M804" s="101">
        <f t="shared" si="50"/>
        <v>0.54850712353352382</v>
      </c>
      <c r="O804" s="2">
        <v>0</v>
      </c>
      <c r="P804" s="3">
        <f t="shared" si="51"/>
        <v>-12102.14</v>
      </c>
      <c r="Q804" t="s">
        <v>98</v>
      </c>
    </row>
    <row r="805" spans="1:17" x14ac:dyDescent="0.35">
      <c r="A805">
        <v>90809</v>
      </c>
      <c r="B805" s="2">
        <v>4414.5</v>
      </c>
      <c r="C805" s="2">
        <v>7558.62</v>
      </c>
      <c r="D805" s="2">
        <v>73.59</v>
      </c>
      <c r="E805" s="2">
        <v>0</v>
      </c>
      <c r="F805" s="2">
        <v>0</v>
      </c>
      <c r="G805" s="2">
        <v>0</v>
      </c>
      <c r="H805" s="2">
        <v>0</v>
      </c>
      <c r="I805" s="2">
        <v>0</v>
      </c>
      <c r="J805" s="100">
        <f t="shared" si="48"/>
        <v>7632.21</v>
      </c>
      <c r="K805" s="2">
        <v>5108.43</v>
      </c>
      <c r="L805" s="3">
        <f t="shared" si="49"/>
        <v>2523.7799999999997</v>
      </c>
      <c r="M805" s="101">
        <f t="shared" si="50"/>
        <v>0.33067486350611419</v>
      </c>
      <c r="O805" s="2">
        <v>0</v>
      </c>
      <c r="P805" s="3">
        <f t="shared" si="51"/>
        <v>-7632.21</v>
      </c>
      <c r="Q805" t="s">
        <v>99</v>
      </c>
    </row>
    <row r="806" spans="1:17" x14ac:dyDescent="0.35">
      <c r="A806">
        <v>91007</v>
      </c>
      <c r="B806" s="2">
        <v>43764.51</v>
      </c>
      <c r="C806" s="2">
        <v>74934.59</v>
      </c>
      <c r="D806" s="2">
        <v>729.4</v>
      </c>
      <c r="E806" s="2">
        <v>0</v>
      </c>
      <c r="F806" s="2">
        <v>0</v>
      </c>
      <c r="G806" s="2">
        <v>0</v>
      </c>
      <c r="H806" s="2">
        <v>0</v>
      </c>
      <c r="I806" s="2">
        <v>0</v>
      </c>
      <c r="J806" s="100">
        <f t="shared" si="48"/>
        <v>75663.989999999991</v>
      </c>
      <c r="K806" s="2">
        <v>74489.48</v>
      </c>
      <c r="L806" s="3">
        <f t="shared" si="49"/>
        <v>1174.5099999999948</v>
      </c>
      <c r="M806" s="101">
        <f t="shared" si="50"/>
        <v>1.5522707697545357E-2</v>
      </c>
      <c r="O806" s="2">
        <v>0</v>
      </c>
      <c r="P806" s="3">
        <f t="shared" si="51"/>
        <v>-75663.989999999991</v>
      </c>
      <c r="Q806" t="s">
        <v>100</v>
      </c>
    </row>
    <row r="807" spans="1:17" x14ac:dyDescent="0.35">
      <c r="A807">
        <v>91009</v>
      </c>
      <c r="B807" s="2">
        <v>162704.97</v>
      </c>
      <c r="C807" s="2">
        <v>263330.99</v>
      </c>
      <c r="D807" s="2">
        <v>2711.89</v>
      </c>
      <c r="E807" s="2">
        <v>7692.31</v>
      </c>
      <c r="F807" s="2">
        <v>13171.11</v>
      </c>
      <c r="G807" s="2">
        <v>128.22</v>
      </c>
      <c r="H807" s="2">
        <v>0</v>
      </c>
      <c r="I807" s="2">
        <v>0</v>
      </c>
      <c r="J807" s="100">
        <f t="shared" si="48"/>
        <v>279342.20999999996</v>
      </c>
      <c r="K807" s="2">
        <v>298494.2</v>
      </c>
      <c r="L807" s="3">
        <f t="shared" si="49"/>
        <v>-19151.990000000049</v>
      </c>
      <c r="M807" s="101">
        <f t="shared" si="50"/>
        <v>-6.856103128846891E-2</v>
      </c>
      <c r="O807" s="2">
        <v>15255.7</v>
      </c>
      <c r="P807" s="3">
        <f t="shared" si="51"/>
        <v>-264086.50999999995</v>
      </c>
      <c r="Q807" t="s">
        <v>101</v>
      </c>
    </row>
    <row r="808" spans="1:17" x14ac:dyDescent="0.35">
      <c r="A808">
        <v>91203</v>
      </c>
      <c r="B808" s="2">
        <v>19567.02</v>
      </c>
      <c r="C808" s="2">
        <v>31306.68</v>
      </c>
      <c r="D808" s="2">
        <v>326.19</v>
      </c>
      <c r="E808" s="2">
        <v>0</v>
      </c>
      <c r="F808" s="2">
        <v>0</v>
      </c>
      <c r="G808" s="2">
        <v>0</v>
      </c>
      <c r="H808" s="2">
        <v>0</v>
      </c>
      <c r="I808" s="2">
        <v>0</v>
      </c>
      <c r="J808" s="100">
        <f t="shared" si="48"/>
        <v>31632.87</v>
      </c>
      <c r="K808" s="2">
        <v>34265.58</v>
      </c>
      <c r="L808" s="3">
        <f t="shared" si="49"/>
        <v>-2632.7100000000028</v>
      </c>
      <c r="M808" s="101">
        <f t="shared" si="50"/>
        <v>-8.3227035675232847E-2</v>
      </c>
      <c r="O808" s="2">
        <v>2196.6</v>
      </c>
      <c r="P808" s="3">
        <f t="shared" si="51"/>
        <v>-29436.27</v>
      </c>
      <c r="Q808" t="s">
        <v>102</v>
      </c>
    </row>
    <row r="809" spans="1:17" x14ac:dyDescent="0.35">
      <c r="A809">
        <v>91503</v>
      </c>
      <c r="B809" s="2">
        <v>5866.08</v>
      </c>
      <c r="C809" s="2">
        <v>9514.26</v>
      </c>
      <c r="D809" s="2">
        <v>0</v>
      </c>
      <c r="E809" s="2">
        <v>0</v>
      </c>
      <c r="F809" s="2">
        <v>0</v>
      </c>
      <c r="G809" s="2">
        <v>0</v>
      </c>
      <c r="H809" s="2">
        <v>0</v>
      </c>
      <c r="I809" s="2">
        <v>0</v>
      </c>
      <c r="J809" s="100">
        <f t="shared" si="48"/>
        <v>9514.26</v>
      </c>
      <c r="K809" s="2">
        <v>10888.07</v>
      </c>
      <c r="L809" s="3">
        <f t="shared" si="49"/>
        <v>-1373.8099999999995</v>
      </c>
      <c r="M809" s="101">
        <f t="shared" si="50"/>
        <v>-0.1443948347007544</v>
      </c>
      <c r="O809" s="2">
        <v>529.74</v>
      </c>
      <c r="P809" s="3">
        <f t="shared" si="51"/>
        <v>-8984.52</v>
      </c>
      <c r="Q809" t="s">
        <v>103</v>
      </c>
    </row>
    <row r="810" spans="1:17" x14ac:dyDescent="0.35">
      <c r="A810">
        <v>91605</v>
      </c>
      <c r="B810" s="2">
        <v>2414.9899999999998</v>
      </c>
      <c r="C810" s="2">
        <v>3856.78</v>
      </c>
      <c r="D810" s="2">
        <v>40.25</v>
      </c>
      <c r="E810" s="2">
        <v>0</v>
      </c>
      <c r="F810" s="2">
        <v>0</v>
      </c>
      <c r="G810" s="2">
        <v>0</v>
      </c>
      <c r="H810" s="2">
        <v>0</v>
      </c>
      <c r="I810" s="2">
        <v>0</v>
      </c>
      <c r="J810" s="100">
        <f t="shared" si="48"/>
        <v>3897.03</v>
      </c>
      <c r="K810" s="2">
        <v>3837.49</v>
      </c>
      <c r="L810" s="3">
        <f t="shared" si="49"/>
        <v>59.540000000000418</v>
      </c>
      <c r="M810" s="101">
        <f t="shared" si="50"/>
        <v>1.527830168102386E-2</v>
      </c>
      <c r="O810" s="2">
        <v>278.2</v>
      </c>
      <c r="P810" s="3">
        <f t="shared" si="51"/>
        <v>-3618.8300000000004</v>
      </c>
      <c r="Q810" t="s">
        <v>104</v>
      </c>
    </row>
    <row r="811" spans="1:17" x14ac:dyDescent="0.35">
      <c r="A811">
        <v>92116</v>
      </c>
      <c r="B811" s="2">
        <v>3348.22</v>
      </c>
      <c r="C811" s="2">
        <v>5732.86</v>
      </c>
      <c r="D811" s="2">
        <v>0</v>
      </c>
      <c r="E811" s="2">
        <v>0</v>
      </c>
      <c r="F811" s="2">
        <v>0</v>
      </c>
      <c r="G811" s="2">
        <v>0</v>
      </c>
      <c r="H811" s="2">
        <v>0</v>
      </c>
      <c r="I811" s="2">
        <v>0</v>
      </c>
      <c r="J811" s="100">
        <f t="shared" si="48"/>
        <v>5732.86</v>
      </c>
      <c r="K811" s="2">
        <v>0</v>
      </c>
      <c r="L811" s="3">
        <f t="shared" si="49"/>
        <v>5732.86</v>
      </c>
      <c r="M811" s="101">
        <f t="shared" si="50"/>
        <v>1</v>
      </c>
      <c r="O811" s="2">
        <v>0</v>
      </c>
      <c r="P811" s="3">
        <f t="shared" si="51"/>
        <v>-5732.86</v>
      </c>
      <c r="Q811" t="s">
        <v>105</v>
      </c>
    </row>
    <row r="812" spans="1:17" x14ac:dyDescent="0.35">
      <c r="A812">
        <v>92202</v>
      </c>
      <c r="B812" s="2">
        <v>39847.01</v>
      </c>
      <c r="C812" s="2">
        <v>64691.99</v>
      </c>
      <c r="D812" s="2">
        <v>0</v>
      </c>
      <c r="E812" s="2">
        <v>6840.21</v>
      </c>
      <c r="F812" s="2">
        <v>11711.92</v>
      </c>
      <c r="G812" s="2">
        <v>0</v>
      </c>
      <c r="H812" s="2">
        <v>0</v>
      </c>
      <c r="I812" s="2">
        <v>0</v>
      </c>
      <c r="J812" s="100">
        <f t="shared" si="48"/>
        <v>76403.909999999989</v>
      </c>
      <c r="K812" s="2">
        <v>76023.12</v>
      </c>
      <c r="L812" s="3">
        <f t="shared" si="49"/>
        <v>380.7899999999936</v>
      </c>
      <c r="M812" s="101">
        <f t="shared" si="50"/>
        <v>4.9839072372080649E-3</v>
      </c>
      <c r="O812" s="2">
        <v>3535.12</v>
      </c>
      <c r="P812" s="3">
        <f t="shared" si="51"/>
        <v>-72868.789999999994</v>
      </c>
      <c r="Q812" t="s">
        <v>106</v>
      </c>
    </row>
    <row r="813" spans="1:17" x14ac:dyDescent="0.35">
      <c r="A813">
        <v>92204</v>
      </c>
      <c r="B813" s="2">
        <v>7397.15</v>
      </c>
      <c r="C813" s="2">
        <v>12665.47</v>
      </c>
      <c r="D813" s="2">
        <v>123.27</v>
      </c>
      <c r="E813" s="2">
        <v>0</v>
      </c>
      <c r="F813" s="2">
        <v>0</v>
      </c>
      <c r="G813" s="2">
        <v>0</v>
      </c>
      <c r="H813" s="2">
        <v>0</v>
      </c>
      <c r="I813" s="2">
        <v>0</v>
      </c>
      <c r="J813" s="100">
        <f t="shared" si="48"/>
        <v>12788.74</v>
      </c>
      <c r="K813" s="2">
        <v>8133.78</v>
      </c>
      <c r="L813" s="3">
        <f t="shared" si="49"/>
        <v>4654.96</v>
      </c>
      <c r="M813" s="101">
        <f t="shared" si="50"/>
        <v>0.36398894652639746</v>
      </c>
      <c r="O813" s="111">
        <v>0</v>
      </c>
      <c r="P813" s="3">
        <f t="shared" si="51"/>
        <v>-12788.74</v>
      </c>
      <c r="Q813" t="s">
        <v>107</v>
      </c>
    </row>
    <row r="814" spans="1:17" x14ac:dyDescent="0.35">
      <c r="A814">
        <v>92302</v>
      </c>
      <c r="B814" s="2">
        <v>256064.49</v>
      </c>
      <c r="C814" s="2">
        <v>411365.84</v>
      </c>
      <c r="D814" s="2">
        <v>4267.8</v>
      </c>
      <c r="E814" s="2">
        <v>17200.84</v>
      </c>
      <c r="F814" s="2">
        <v>29451.58</v>
      </c>
      <c r="G814" s="2">
        <v>286.69</v>
      </c>
      <c r="H814" s="2">
        <v>0</v>
      </c>
      <c r="I814" s="2">
        <v>0</v>
      </c>
      <c r="J814" s="100">
        <f t="shared" si="48"/>
        <v>445371.91000000003</v>
      </c>
      <c r="K814" s="2">
        <v>426740.50000000006</v>
      </c>
      <c r="L814" s="3">
        <f t="shared" si="49"/>
        <v>18631.409999999974</v>
      </c>
      <c r="M814" s="101">
        <f t="shared" si="50"/>
        <v>4.1833374718221392E-2</v>
      </c>
      <c r="O814" s="111">
        <v>27074.16</v>
      </c>
      <c r="P814" s="3">
        <f t="shared" si="51"/>
        <v>-418297.75000000006</v>
      </c>
      <c r="Q814" s="3" t="s">
        <v>53</v>
      </c>
    </row>
    <row r="815" spans="1:17" x14ac:dyDescent="0.35">
      <c r="A815">
        <v>92310</v>
      </c>
      <c r="B815" s="2">
        <v>4077.88</v>
      </c>
      <c r="C815" s="2">
        <v>6981.99</v>
      </c>
      <c r="D815" s="2">
        <v>67.959999999999994</v>
      </c>
      <c r="E815" s="2">
        <v>0</v>
      </c>
      <c r="F815" s="2">
        <v>0</v>
      </c>
      <c r="G815" s="2">
        <v>0</v>
      </c>
      <c r="H815" s="2">
        <v>0</v>
      </c>
      <c r="I815" s="2">
        <v>0</v>
      </c>
      <c r="J815" s="100">
        <f t="shared" si="48"/>
        <v>7049.95</v>
      </c>
      <c r="K815" s="2">
        <v>6592.1600000000008</v>
      </c>
      <c r="L815" s="3">
        <f t="shared" si="49"/>
        <v>457.78999999999905</v>
      </c>
      <c r="M815" s="101">
        <f t="shared" si="50"/>
        <v>6.4935212306470133E-2</v>
      </c>
      <c r="O815" s="111">
        <v>0</v>
      </c>
      <c r="P815" s="3">
        <f t="shared" si="51"/>
        <v>-7049.95</v>
      </c>
      <c r="Q815" t="s">
        <v>108</v>
      </c>
    </row>
    <row r="816" spans="1:17" x14ac:dyDescent="0.35">
      <c r="A816">
        <v>92319</v>
      </c>
      <c r="B816" s="2">
        <v>9723.48</v>
      </c>
      <c r="C816" s="2">
        <v>16649.419999999998</v>
      </c>
      <c r="D816" s="2">
        <v>162.06</v>
      </c>
      <c r="E816" s="2">
        <v>0</v>
      </c>
      <c r="F816" s="2">
        <v>0</v>
      </c>
      <c r="G816" s="2">
        <v>0</v>
      </c>
      <c r="H816" s="2">
        <v>0</v>
      </c>
      <c r="I816" s="2">
        <v>0</v>
      </c>
      <c r="J816" s="100">
        <f t="shared" si="48"/>
        <v>16811.48</v>
      </c>
      <c r="K816" s="2">
        <v>9957.02</v>
      </c>
      <c r="L816" s="3">
        <f t="shared" si="49"/>
        <v>6854.4599999999991</v>
      </c>
      <c r="M816" s="101">
        <f t="shared" si="50"/>
        <v>0.40772495937299985</v>
      </c>
      <c r="O816" s="111">
        <v>0</v>
      </c>
      <c r="P816" s="3">
        <f t="shared" si="51"/>
        <v>-16811.48</v>
      </c>
      <c r="Q816" s="3" t="s">
        <v>54</v>
      </c>
    </row>
    <row r="817" spans="1:17" x14ac:dyDescent="0.35">
      <c r="A817">
        <v>92404</v>
      </c>
      <c r="B817" s="2">
        <v>17440.91</v>
      </c>
      <c r="C817" s="2">
        <v>27499.3</v>
      </c>
      <c r="D817" s="2">
        <v>290.67</v>
      </c>
      <c r="E817" s="2">
        <v>1528.09</v>
      </c>
      <c r="F817" s="2">
        <v>2616.4299999999998</v>
      </c>
      <c r="G817" s="2">
        <v>25.47</v>
      </c>
      <c r="H817" s="2">
        <v>0</v>
      </c>
      <c r="I817" s="2">
        <v>0</v>
      </c>
      <c r="J817" s="100">
        <f t="shared" si="48"/>
        <v>30431.87</v>
      </c>
      <c r="K817" s="2">
        <v>25726.760000000002</v>
      </c>
      <c r="L817" s="3">
        <f t="shared" si="49"/>
        <v>4705.1099999999969</v>
      </c>
      <c r="M817" s="101">
        <f t="shared" si="50"/>
        <v>0.15461126772689279</v>
      </c>
      <c r="O817" s="111">
        <v>2363.39</v>
      </c>
      <c r="P817" s="3">
        <f t="shared" si="51"/>
        <v>-28068.48</v>
      </c>
      <c r="Q817" s="3" t="s">
        <v>55</v>
      </c>
    </row>
    <row r="818" spans="1:17" x14ac:dyDescent="0.35">
      <c r="A818">
        <v>92502</v>
      </c>
      <c r="B818" s="2">
        <v>28585.35</v>
      </c>
      <c r="C818" s="2">
        <v>44319.18</v>
      </c>
      <c r="D818" s="2">
        <v>0</v>
      </c>
      <c r="E818" s="2">
        <v>4464.9399999999996</v>
      </c>
      <c r="F818" s="2">
        <v>7645.03</v>
      </c>
      <c r="G818" s="2">
        <v>0</v>
      </c>
      <c r="H818" s="2">
        <v>0</v>
      </c>
      <c r="I818" s="2">
        <v>0</v>
      </c>
      <c r="J818" s="100">
        <f t="shared" si="48"/>
        <v>51964.21</v>
      </c>
      <c r="K818" s="2">
        <v>51280.6</v>
      </c>
      <c r="L818" s="3">
        <f t="shared" si="49"/>
        <v>683.61000000000058</v>
      </c>
      <c r="M818" s="101">
        <f t="shared" si="50"/>
        <v>1.315540061130537E-2</v>
      </c>
      <c r="O818" s="2">
        <v>4625.0600000000004</v>
      </c>
      <c r="P818" s="3">
        <f t="shared" si="51"/>
        <v>-47339.15</v>
      </c>
      <c r="Q818" t="s">
        <v>109</v>
      </c>
    </row>
    <row r="819" spans="1:17" x14ac:dyDescent="0.35">
      <c r="A819">
        <v>92609</v>
      </c>
      <c r="B819" s="2">
        <v>3569.11</v>
      </c>
      <c r="C819" s="2">
        <v>6030.5</v>
      </c>
      <c r="D819" s="2">
        <v>59.49</v>
      </c>
      <c r="E819" s="2">
        <v>0</v>
      </c>
      <c r="F819" s="2">
        <v>0</v>
      </c>
      <c r="G819" s="2">
        <v>0</v>
      </c>
      <c r="H819" s="2">
        <v>0</v>
      </c>
      <c r="I819" s="2">
        <v>0</v>
      </c>
      <c r="J819" s="100">
        <f t="shared" si="48"/>
        <v>6089.99</v>
      </c>
      <c r="K819" s="2">
        <v>5773.5</v>
      </c>
      <c r="L819" s="3">
        <f t="shared" si="49"/>
        <v>316.48999999999978</v>
      </c>
      <c r="M819" s="101">
        <f t="shared" si="50"/>
        <v>5.196888664841811E-2</v>
      </c>
      <c r="O819" s="2">
        <v>80.569999999999993</v>
      </c>
      <c r="P819" s="3">
        <f t="shared" si="51"/>
        <v>-6009.42</v>
      </c>
      <c r="Q819" t="s">
        <v>110</v>
      </c>
    </row>
    <row r="820" spans="1:17" x14ac:dyDescent="0.35">
      <c r="A820">
        <v>93005</v>
      </c>
      <c r="B820" s="2">
        <v>109321.17</v>
      </c>
      <c r="C820" s="2">
        <v>177251.53</v>
      </c>
      <c r="D820" s="2">
        <v>1822.07</v>
      </c>
      <c r="E820" s="2">
        <v>6378.29</v>
      </c>
      <c r="F820" s="2">
        <v>10920.89</v>
      </c>
      <c r="G820" s="2">
        <v>106.29</v>
      </c>
      <c r="H820" s="2">
        <v>0</v>
      </c>
      <c r="I820" s="2">
        <v>0</v>
      </c>
      <c r="J820" s="100">
        <f t="shared" si="48"/>
        <v>190100.78000000003</v>
      </c>
      <c r="K820" s="2">
        <v>176247.36</v>
      </c>
      <c r="L820" s="3">
        <f t="shared" si="49"/>
        <v>13853.420000000042</v>
      </c>
      <c r="M820" s="101">
        <f t="shared" si="50"/>
        <v>7.2874082894347089E-2</v>
      </c>
      <c r="O820" s="2">
        <v>9932.0400000000009</v>
      </c>
      <c r="P820" s="3">
        <f t="shared" si="51"/>
        <v>-180168.74000000002</v>
      </c>
      <c r="Q820" t="s">
        <v>111</v>
      </c>
    </row>
    <row r="821" spans="1:17" x14ac:dyDescent="0.35">
      <c r="A821">
        <v>93808</v>
      </c>
      <c r="B821" s="2">
        <v>16866.38</v>
      </c>
      <c r="C821" s="2">
        <v>26688.62</v>
      </c>
      <c r="D821" s="2">
        <v>281.11</v>
      </c>
      <c r="E821" s="2">
        <v>243</v>
      </c>
      <c r="F821" s="2">
        <v>416.08</v>
      </c>
      <c r="G821" s="2">
        <v>4.0599999999999996</v>
      </c>
      <c r="H821" s="2">
        <v>0</v>
      </c>
      <c r="I821" s="2">
        <v>0</v>
      </c>
      <c r="J821" s="100">
        <f t="shared" si="48"/>
        <v>27389.870000000003</v>
      </c>
      <c r="K821" s="2">
        <v>29573.9</v>
      </c>
      <c r="L821" s="3">
        <f t="shared" si="49"/>
        <v>-2184.0299999999988</v>
      </c>
      <c r="M821" s="101">
        <f t="shared" si="50"/>
        <v>-7.9738604089760148E-2</v>
      </c>
      <c r="O821" s="2">
        <v>2190.41</v>
      </c>
      <c r="P821" s="3">
        <f t="shared" si="51"/>
        <v>-25199.460000000003</v>
      </c>
      <c r="Q821" s="3" t="s">
        <v>112</v>
      </c>
    </row>
    <row r="822" spans="1:17" x14ac:dyDescent="0.35">
      <c r="A822">
        <v>94216</v>
      </c>
      <c r="B822" s="2">
        <v>6324.52</v>
      </c>
      <c r="C822" s="2">
        <v>10829.11</v>
      </c>
      <c r="D822" s="2">
        <v>0</v>
      </c>
      <c r="E822" s="2">
        <v>0</v>
      </c>
      <c r="F822" s="2">
        <v>0</v>
      </c>
      <c r="G822" s="2">
        <v>0</v>
      </c>
      <c r="H822" s="2">
        <v>0</v>
      </c>
      <c r="I822" s="2">
        <v>0</v>
      </c>
      <c r="J822" s="100">
        <f t="shared" si="48"/>
        <v>10829.11</v>
      </c>
      <c r="K822" s="2">
        <v>11425.23</v>
      </c>
      <c r="L822" s="3">
        <f t="shared" si="49"/>
        <v>-596.11999999999898</v>
      </c>
      <c r="M822" s="101">
        <f t="shared" si="50"/>
        <v>-5.5047921759036424E-2</v>
      </c>
      <c r="O822" s="2">
        <v>0</v>
      </c>
      <c r="P822" s="3">
        <f t="shared" si="51"/>
        <v>-10829.11</v>
      </c>
      <c r="Q822" s="3" t="s">
        <v>113</v>
      </c>
    </row>
    <row r="823" spans="1:17" x14ac:dyDescent="0.35">
      <c r="A823">
        <v>94218</v>
      </c>
      <c r="B823" s="2">
        <v>3218.01</v>
      </c>
      <c r="C823" s="2">
        <v>5509.91</v>
      </c>
      <c r="D823" s="2">
        <v>0</v>
      </c>
      <c r="E823" s="2">
        <v>3804.99</v>
      </c>
      <c r="F823" s="2">
        <v>6514.8</v>
      </c>
      <c r="G823" s="2">
        <v>0</v>
      </c>
      <c r="H823" s="2">
        <v>0</v>
      </c>
      <c r="I823" s="2">
        <v>0</v>
      </c>
      <c r="J823" s="100">
        <f t="shared" si="48"/>
        <v>12024.710000000001</v>
      </c>
      <c r="K823" s="2">
        <v>10970.17</v>
      </c>
      <c r="L823" s="3">
        <f t="shared" si="49"/>
        <v>1054.5400000000009</v>
      </c>
      <c r="M823" s="101">
        <f t="shared" si="50"/>
        <v>8.769774905174435E-2</v>
      </c>
      <c r="O823" s="2">
        <v>0</v>
      </c>
      <c r="P823" s="3">
        <f t="shared" si="51"/>
        <v>-12024.710000000001</v>
      </c>
      <c r="Q823" t="s">
        <v>56</v>
      </c>
    </row>
    <row r="824" spans="1:17" x14ac:dyDescent="0.35">
      <c r="A824">
        <v>94226</v>
      </c>
      <c r="B824" s="2">
        <v>0</v>
      </c>
      <c r="C824" s="2">
        <v>0</v>
      </c>
      <c r="D824" s="2">
        <v>0</v>
      </c>
      <c r="E824" s="2">
        <v>0</v>
      </c>
      <c r="F824" s="2">
        <v>0</v>
      </c>
      <c r="G824" s="2">
        <v>0</v>
      </c>
      <c r="H824" s="2">
        <v>0</v>
      </c>
      <c r="I824" s="2">
        <v>0</v>
      </c>
      <c r="J824" s="100">
        <f t="shared" si="48"/>
        <v>0</v>
      </c>
      <c r="K824" s="2">
        <v>41.11</v>
      </c>
      <c r="L824" s="3">
        <f t="shared" si="49"/>
        <v>-41.11</v>
      </c>
      <c r="M824" s="101">
        <f t="shared" si="50"/>
        <v>0</v>
      </c>
      <c r="O824" s="2">
        <v>0</v>
      </c>
      <c r="P824" s="3">
        <f t="shared" si="51"/>
        <v>0</v>
      </c>
      <c r="Q824" t="s">
        <v>56</v>
      </c>
    </row>
    <row r="825" spans="1:17" x14ac:dyDescent="0.35">
      <c r="A825">
        <v>94504</v>
      </c>
      <c r="B825" s="2">
        <v>5726.82</v>
      </c>
      <c r="C825" s="2">
        <v>9547.4699999999993</v>
      </c>
      <c r="D825" s="2">
        <v>95.44</v>
      </c>
      <c r="E825" s="2">
        <v>720</v>
      </c>
      <c r="F825" s="2">
        <v>1232.8</v>
      </c>
      <c r="G825" s="2">
        <v>12</v>
      </c>
      <c r="H825" s="2">
        <v>0</v>
      </c>
      <c r="I825" s="2">
        <v>0</v>
      </c>
      <c r="J825" s="100">
        <f t="shared" si="48"/>
        <v>10887.71</v>
      </c>
      <c r="K825" s="2">
        <v>10530.28</v>
      </c>
      <c r="L825" s="3">
        <f t="shared" si="49"/>
        <v>357.42999999999847</v>
      </c>
      <c r="M825" s="101">
        <f t="shared" si="50"/>
        <v>3.2828758297199181E-2</v>
      </c>
      <c r="O825" s="2">
        <v>257.83</v>
      </c>
      <c r="P825" s="3">
        <f t="shared" si="51"/>
        <v>-10629.88</v>
      </c>
      <c r="Q825" t="s">
        <v>56</v>
      </c>
    </row>
    <row r="826" spans="1:17" x14ac:dyDescent="0.35">
      <c r="A826">
        <v>94607</v>
      </c>
      <c r="B826" s="2">
        <v>2837.9</v>
      </c>
      <c r="C826" s="2">
        <v>4859.2</v>
      </c>
      <c r="D826" s="2">
        <v>0</v>
      </c>
      <c r="E826" s="2">
        <v>0</v>
      </c>
      <c r="F826" s="2">
        <v>0</v>
      </c>
      <c r="G826" s="2">
        <v>0</v>
      </c>
      <c r="H826" s="2">
        <v>0</v>
      </c>
      <c r="I826" s="2">
        <v>0</v>
      </c>
      <c r="J826" s="100">
        <f t="shared" si="48"/>
        <v>4859.2</v>
      </c>
      <c r="K826" s="2">
        <v>4682.8999999999996</v>
      </c>
      <c r="L826" s="3">
        <f t="shared" si="49"/>
        <v>176.30000000000018</v>
      </c>
      <c r="M826" s="101">
        <f t="shared" si="50"/>
        <v>3.6281692459664179E-2</v>
      </c>
      <c r="O826" s="2">
        <v>0</v>
      </c>
      <c r="P826" s="3">
        <f t="shared" si="51"/>
        <v>-4859.2</v>
      </c>
      <c r="Q826" t="s">
        <v>114</v>
      </c>
    </row>
  </sheetData>
  <sortState xmlns:xlrd2="http://schemas.microsoft.com/office/spreadsheetml/2017/richdata2" ref="A3:Q826">
    <sortCondition ref="A3:A826"/>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3AE2E-3F14-40A5-A892-FA5C3670701B}">
  <dimension ref="A1:Q479"/>
  <sheetViews>
    <sheetView topLeftCell="A467" workbookViewId="0">
      <selection activeCell="A480" sqref="A480:XFD515"/>
    </sheetView>
  </sheetViews>
  <sheetFormatPr defaultRowHeight="14.5" x14ac:dyDescent="0.35"/>
  <cols>
    <col min="1" max="1" width="78.90625" style="98" bestFit="1" customWidth="1"/>
    <col min="2" max="2" width="15.08984375" style="2" bestFit="1" customWidth="1"/>
    <col min="3" max="3" width="15.08984375" style="99" bestFit="1" customWidth="1"/>
    <col min="4" max="5" width="13.08984375" style="2" bestFit="1" customWidth="1"/>
    <col min="6" max="7" width="14.08984375" style="2" bestFit="1" customWidth="1"/>
    <col min="8" max="9" width="11.453125" style="2" bestFit="1" customWidth="1"/>
    <col min="10" max="11" width="15.08984375" bestFit="1" customWidth="1"/>
    <col min="12" max="12" width="12.54296875" bestFit="1" customWidth="1"/>
    <col min="13" max="13" width="11.54296875" bestFit="1" customWidth="1"/>
    <col min="15" max="15" width="14.08984375" bestFit="1" customWidth="1"/>
    <col min="16" max="16" width="13.1796875" bestFit="1" customWidth="1"/>
  </cols>
  <sheetData>
    <row r="1" spans="1:16" ht="43.5" x14ac:dyDescent="0.35">
      <c r="A1" s="96" t="s">
        <v>93</v>
      </c>
      <c r="B1" s="91" t="s">
        <v>57</v>
      </c>
      <c r="C1" s="91" t="s">
        <v>58</v>
      </c>
      <c r="D1" s="91" t="s">
        <v>59</v>
      </c>
      <c r="E1" s="91" t="s">
        <v>60</v>
      </c>
      <c r="F1" s="91" t="s">
        <v>61</v>
      </c>
      <c r="G1" s="91" t="s">
        <v>62</v>
      </c>
      <c r="H1" s="91" t="s">
        <v>63</v>
      </c>
      <c r="I1" s="91" t="s">
        <v>64</v>
      </c>
      <c r="J1" s="92" t="s">
        <v>94</v>
      </c>
      <c r="K1" s="93" t="s">
        <v>51</v>
      </c>
      <c r="L1" s="94" t="s">
        <v>95</v>
      </c>
      <c r="M1" s="95" t="s">
        <v>52</v>
      </c>
      <c r="N1" s="96"/>
      <c r="O1" s="97" t="s">
        <v>96</v>
      </c>
      <c r="P1" s="96"/>
    </row>
    <row r="2" spans="1:16" s="96" customFormat="1" ht="13.75" customHeight="1" x14ac:dyDescent="0.35">
      <c r="A2" s="90">
        <v>1</v>
      </c>
      <c r="B2" s="90">
        <v>2</v>
      </c>
      <c r="C2" s="90">
        <v>3</v>
      </c>
      <c r="D2" s="90">
        <v>4</v>
      </c>
      <c r="E2" s="90">
        <v>5</v>
      </c>
      <c r="F2" s="90">
        <v>6</v>
      </c>
      <c r="G2" s="90">
        <v>7</v>
      </c>
      <c r="H2" s="90">
        <v>8</v>
      </c>
      <c r="I2" s="90">
        <v>9</v>
      </c>
      <c r="J2" s="90">
        <v>10</v>
      </c>
      <c r="K2" s="90">
        <v>11</v>
      </c>
      <c r="L2" s="90">
        <v>12</v>
      </c>
      <c r="M2" s="90">
        <v>13</v>
      </c>
      <c r="N2" s="90">
        <v>14</v>
      </c>
      <c r="O2" s="90">
        <v>15</v>
      </c>
    </row>
    <row r="3" spans="1:16" x14ac:dyDescent="0.35">
      <c r="A3">
        <v>10001</v>
      </c>
      <c r="B3" s="2">
        <v>0</v>
      </c>
      <c r="C3" s="2">
        <v>0</v>
      </c>
      <c r="D3" s="2">
        <v>0</v>
      </c>
      <c r="E3" s="2">
        <v>0</v>
      </c>
      <c r="F3" s="2">
        <v>1768</v>
      </c>
      <c r="G3" s="2">
        <v>3234.99</v>
      </c>
      <c r="H3" s="2">
        <v>36.270000000000003</v>
      </c>
      <c r="I3" s="2">
        <v>36.270000000000003</v>
      </c>
      <c r="J3" s="100">
        <f t="shared" ref="J3:J66" si="0">SUM(C3:I3)-F3</f>
        <v>3307.5300000000007</v>
      </c>
      <c r="K3" s="2">
        <v>0</v>
      </c>
      <c r="L3" s="3">
        <f t="shared" ref="L3:L66" si="1">J3-K3</f>
        <v>3307.5300000000007</v>
      </c>
      <c r="M3" s="101">
        <f t="shared" ref="M3:M66" si="2">IF(J3=0,0,L3/J3)</f>
        <v>1</v>
      </c>
      <c r="O3" s="2">
        <v>0</v>
      </c>
      <c r="P3" s="3">
        <f t="shared" ref="P3:P66" si="3">O3-J3</f>
        <v>-3307.5300000000007</v>
      </c>
    </row>
    <row r="4" spans="1:16" x14ac:dyDescent="0.35">
      <c r="A4">
        <v>10002</v>
      </c>
      <c r="B4" s="2">
        <v>0</v>
      </c>
      <c r="C4" s="2">
        <v>0</v>
      </c>
      <c r="D4" s="2">
        <v>0</v>
      </c>
      <c r="E4" s="2">
        <v>0</v>
      </c>
      <c r="F4" s="2">
        <v>4368</v>
      </c>
      <c r="G4" s="2">
        <v>7992.32</v>
      </c>
      <c r="H4" s="2">
        <v>89.6</v>
      </c>
      <c r="I4" s="2">
        <v>89.6</v>
      </c>
      <c r="J4" s="100">
        <f t="shared" si="0"/>
        <v>8171.52</v>
      </c>
      <c r="K4" s="2">
        <v>8171.52</v>
      </c>
      <c r="L4" s="3">
        <f t="shared" si="1"/>
        <v>0</v>
      </c>
      <c r="M4" s="101">
        <f t="shared" si="2"/>
        <v>0</v>
      </c>
      <c r="O4" s="2">
        <v>0</v>
      </c>
      <c r="P4" s="3">
        <f t="shared" si="3"/>
        <v>-8171.52</v>
      </c>
    </row>
    <row r="5" spans="1:16" x14ac:dyDescent="0.35">
      <c r="A5">
        <v>10100</v>
      </c>
      <c r="B5" s="2">
        <v>25112.080000000002</v>
      </c>
      <c r="C5" s="2">
        <v>39885.32</v>
      </c>
      <c r="D5" s="2">
        <v>515.12</v>
      </c>
      <c r="E5" s="2">
        <v>515.12</v>
      </c>
      <c r="F5" s="2">
        <v>55500.6</v>
      </c>
      <c r="G5" s="2">
        <v>101551.34</v>
      </c>
      <c r="H5" s="2">
        <v>1138.46</v>
      </c>
      <c r="I5" s="2">
        <v>1138.46</v>
      </c>
      <c r="J5" s="100">
        <f t="shared" si="0"/>
        <v>144743.81999999998</v>
      </c>
      <c r="K5" s="2">
        <v>135523.67999999996</v>
      </c>
      <c r="L5" s="3">
        <f t="shared" si="1"/>
        <v>9220.140000000014</v>
      </c>
      <c r="M5" s="101">
        <f t="shared" si="2"/>
        <v>6.3699714433403901E-2</v>
      </c>
      <c r="O5" s="2">
        <v>6063.36</v>
      </c>
      <c r="P5" s="3">
        <f t="shared" si="3"/>
        <v>-138680.46</v>
      </c>
    </row>
    <row r="6" spans="1:16" x14ac:dyDescent="0.35">
      <c r="A6">
        <v>10200</v>
      </c>
      <c r="B6" s="2">
        <v>84089.1</v>
      </c>
      <c r="C6" s="2">
        <v>145452.94</v>
      </c>
      <c r="D6" s="2">
        <v>1724.88</v>
      </c>
      <c r="E6" s="2">
        <v>1724.88</v>
      </c>
      <c r="F6" s="2">
        <v>19068.68</v>
      </c>
      <c r="G6" s="2">
        <v>34890.559999999998</v>
      </c>
      <c r="H6" s="2">
        <v>391.13</v>
      </c>
      <c r="I6" s="2">
        <v>391.13</v>
      </c>
      <c r="J6" s="100">
        <f t="shared" si="0"/>
        <v>184575.52000000002</v>
      </c>
      <c r="K6" s="2">
        <v>174225.68</v>
      </c>
      <c r="L6" s="3">
        <f t="shared" si="1"/>
        <v>10349.840000000026</v>
      </c>
      <c r="M6" s="101">
        <f t="shared" si="2"/>
        <v>5.6073741523253055E-2</v>
      </c>
      <c r="O6" s="2">
        <v>8409.11</v>
      </c>
      <c r="P6" s="3">
        <f t="shared" si="3"/>
        <v>-176166.41000000003</v>
      </c>
    </row>
    <row r="7" spans="1:16" x14ac:dyDescent="0.35">
      <c r="A7">
        <v>20102</v>
      </c>
      <c r="B7" s="2">
        <v>2405532.21</v>
      </c>
      <c r="C7" s="2">
        <v>4164441.22</v>
      </c>
      <c r="D7" s="2">
        <v>49344.39</v>
      </c>
      <c r="E7" s="2">
        <v>49344.39</v>
      </c>
      <c r="F7" s="2">
        <v>163128.64000000001</v>
      </c>
      <c r="G7" s="2">
        <v>298483.58</v>
      </c>
      <c r="H7" s="2">
        <v>3346.3</v>
      </c>
      <c r="I7" s="2">
        <v>3346.3</v>
      </c>
      <c r="J7" s="100">
        <f t="shared" si="0"/>
        <v>4568306.18</v>
      </c>
      <c r="K7" s="2">
        <v>4494623.1500000004</v>
      </c>
      <c r="L7" s="3">
        <f t="shared" si="1"/>
        <v>73683.029999999329</v>
      </c>
      <c r="M7" s="101">
        <f t="shared" si="2"/>
        <v>1.6129179415027593E-2</v>
      </c>
      <c r="O7" s="2">
        <v>245190.5</v>
      </c>
      <c r="P7" s="3">
        <f t="shared" si="3"/>
        <v>-4323115.68</v>
      </c>
    </row>
    <row r="8" spans="1:16" x14ac:dyDescent="0.35">
      <c r="A8">
        <v>20400</v>
      </c>
      <c r="B8" s="2">
        <v>118701.47</v>
      </c>
      <c r="C8" s="2">
        <v>207352.94</v>
      </c>
      <c r="D8" s="2">
        <v>2434.92</v>
      </c>
      <c r="E8" s="2">
        <v>2434.92</v>
      </c>
      <c r="F8" s="2">
        <v>21593.68</v>
      </c>
      <c r="G8" s="2">
        <v>39511.18</v>
      </c>
      <c r="H8" s="2">
        <v>442.93</v>
      </c>
      <c r="I8" s="2">
        <v>442.93</v>
      </c>
      <c r="J8" s="100">
        <f t="shared" si="0"/>
        <v>252619.82</v>
      </c>
      <c r="K8" s="2">
        <v>245054.81</v>
      </c>
      <c r="L8" s="3">
        <f t="shared" si="1"/>
        <v>7565.0100000000093</v>
      </c>
      <c r="M8" s="101">
        <f t="shared" si="2"/>
        <v>2.9946225122003529E-2</v>
      </c>
      <c r="O8" s="2">
        <v>9841.41</v>
      </c>
      <c r="P8" s="3">
        <f t="shared" si="3"/>
        <v>-242778.41</v>
      </c>
    </row>
    <row r="9" spans="1:16" x14ac:dyDescent="0.35">
      <c r="A9">
        <v>20600</v>
      </c>
      <c r="B9" s="2">
        <v>249382.11</v>
      </c>
      <c r="C9" s="2">
        <v>429838.72</v>
      </c>
      <c r="D9" s="2">
        <v>5115.5600000000004</v>
      </c>
      <c r="E9" s="2">
        <v>5115.5600000000004</v>
      </c>
      <c r="F9" s="2">
        <v>5775.62</v>
      </c>
      <c r="G9" s="2">
        <v>10567.75</v>
      </c>
      <c r="H9" s="2">
        <v>118.45</v>
      </c>
      <c r="I9" s="2">
        <v>118.45</v>
      </c>
      <c r="J9" s="100">
        <f t="shared" si="0"/>
        <v>450874.49</v>
      </c>
      <c r="K9" s="2">
        <v>449274.01999999996</v>
      </c>
      <c r="L9" s="3">
        <f t="shared" si="1"/>
        <v>1600.4700000000303</v>
      </c>
      <c r="M9" s="101">
        <f t="shared" si="2"/>
        <v>3.5497018250024086E-3</v>
      </c>
      <c r="O9" s="2">
        <v>26468.57</v>
      </c>
      <c r="P9" s="3">
        <f t="shared" si="3"/>
        <v>-424405.92</v>
      </c>
    </row>
    <row r="10" spans="1:16" x14ac:dyDescent="0.35">
      <c r="A10">
        <v>21400</v>
      </c>
      <c r="B10" s="2">
        <v>2683.92</v>
      </c>
      <c r="C10" s="2">
        <v>4205.51</v>
      </c>
      <c r="D10" s="2">
        <v>55.04</v>
      </c>
      <c r="E10" s="2">
        <v>55.04</v>
      </c>
      <c r="F10" s="2">
        <v>5216.2700000000004</v>
      </c>
      <c r="G10" s="2">
        <v>9544.4</v>
      </c>
      <c r="H10" s="2">
        <v>107.01</v>
      </c>
      <c r="I10" s="2">
        <v>107.01</v>
      </c>
      <c r="J10" s="100">
        <f t="shared" si="0"/>
        <v>14074.009999999998</v>
      </c>
      <c r="K10" s="2">
        <v>13282.529999999997</v>
      </c>
      <c r="L10" s="3">
        <f t="shared" si="1"/>
        <v>791.48000000000138</v>
      </c>
      <c r="M10" s="101">
        <f t="shared" si="2"/>
        <v>5.6236992868415006E-2</v>
      </c>
      <c r="O10" s="2">
        <v>705.29</v>
      </c>
      <c r="P10" s="3">
        <f t="shared" si="3"/>
        <v>-13368.719999999998</v>
      </c>
    </row>
    <row r="11" spans="1:16" x14ac:dyDescent="0.35">
      <c r="A11">
        <v>30100</v>
      </c>
      <c r="B11" s="2">
        <v>623724.46</v>
      </c>
      <c r="C11" s="2">
        <v>1073515.96</v>
      </c>
      <c r="D11" s="2">
        <v>12794.73</v>
      </c>
      <c r="E11" s="2">
        <v>12794.73</v>
      </c>
      <c r="F11" s="2">
        <v>106477.33</v>
      </c>
      <c r="G11" s="2">
        <v>194825.56</v>
      </c>
      <c r="H11" s="2">
        <v>2184.19</v>
      </c>
      <c r="I11" s="2">
        <v>2184.19</v>
      </c>
      <c r="J11" s="100">
        <f t="shared" si="0"/>
        <v>1298299.3599999999</v>
      </c>
      <c r="K11" s="2">
        <v>1477107.81</v>
      </c>
      <c r="L11" s="3">
        <f t="shared" si="1"/>
        <v>-178808.45000000019</v>
      </c>
      <c r="M11" s="101">
        <f t="shared" si="2"/>
        <v>-0.13772513143655882</v>
      </c>
      <c r="O11" s="2">
        <v>67736.479999999996</v>
      </c>
      <c r="P11" s="3">
        <f t="shared" si="3"/>
        <v>-1230562.8799999999</v>
      </c>
    </row>
    <row r="12" spans="1:16" x14ac:dyDescent="0.35">
      <c r="A12">
        <v>30200</v>
      </c>
      <c r="B12" s="2">
        <v>74449.38</v>
      </c>
      <c r="C12" s="2">
        <v>128316.27</v>
      </c>
      <c r="D12" s="2">
        <v>1527.18</v>
      </c>
      <c r="E12" s="2">
        <v>1527.18</v>
      </c>
      <c r="F12" s="2">
        <v>20750.93</v>
      </c>
      <c r="G12" s="2">
        <v>37968.839999999997</v>
      </c>
      <c r="H12" s="2">
        <v>425.67</v>
      </c>
      <c r="I12" s="2">
        <v>425.67</v>
      </c>
      <c r="J12" s="100">
        <f t="shared" si="0"/>
        <v>170190.81000000003</v>
      </c>
      <c r="K12" s="2">
        <v>175399.09999999998</v>
      </c>
      <c r="L12" s="3">
        <f t="shared" si="1"/>
        <v>-5208.2899999999499</v>
      </c>
      <c r="M12" s="101">
        <f t="shared" si="2"/>
        <v>-3.0602651224234428E-2</v>
      </c>
      <c r="O12" s="2">
        <v>7906.69</v>
      </c>
      <c r="P12" s="3">
        <f t="shared" si="3"/>
        <v>-162284.12000000002</v>
      </c>
    </row>
    <row r="13" spans="1:16" x14ac:dyDescent="0.35">
      <c r="A13">
        <v>30300</v>
      </c>
      <c r="B13" s="2">
        <v>493402.24</v>
      </c>
      <c r="C13" s="2">
        <v>865368.08</v>
      </c>
      <c r="D13" s="2">
        <v>10121.09</v>
      </c>
      <c r="E13" s="2">
        <v>10121.09</v>
      </c>
      <c r="F13" s="2">
        <v>51414.36</v>
      </c>
      <c r="G13" s="2">
        <v>94074.87</v>
      </c>
      <c r="H13" s="2">
        <v>1054.6500000000001</v>
      </c>
      <c r="I13" s="2">
        <v>1054.6500000000001</v>
      </c>
      <c r="J13" s="100">
        <f t="shared" si="0"/>
        <v>981794.42999999993</v>
      </c>
      <c r="K13" s="2">
        <v>982681.77</v>
      </c>
      <c r="L13" s="3">
        <f t="shared" si="1"/>
        <v>-887.34000000008382</v>
      </c>
      <c r="M13" s="101">
        <f t="shared" si="2"/>
        <v>-9.0379408650758373E-4</v>
      </c>
      <c r="O13" s="2">
        <v>37431.29</v>
      </c>
      <c r="P13" s="3">
        <f t="shared" si="3"/>
        <v>-944363.1399999999</v>
      </c>
    </row>
    <row r="14" spans="1:16" x14ac:dyDescent="0.35">
      <c r="A14">
        <v>30400</v>
      </c>
      <c r="B14" s="2">
        <v>41626.82</v>
      </c>
      <c r="C14" s="2">
        <v>68965.490000000005</v>
      </c>
      <c r="D14" s="2">
        <v>853.86</v>
      </c>
      <c r="E14" s="2">
        <v>853.86</v>
      </c>
      <c r="F14" s="2">
        <v>815.36</v>
      </c>
      <c r="G14" s="2">
        <v>1491.87</v>
      </c>
      <c r="H14" s="2">
        <v>16.739999999999998</v>
      </c>
      <c r="I14" s="2">
        <v>16.739999999999998</v>
      </c>
      <c r="J14" s="100">
        <f t="shared" si="0"/>
        <v>72198.560000000012</v>
      </c>
      <c r="K14" s="2">
        <v>105455.74</v>
      </c>
      <c r="L14" s="3">
        <f t="shared" si="1"/>
        <v>-33257.179999999993</v>
      </c>
      <c r="M14" s="101">
        <f t="shared" si="2"/>
        <v>-0.46063494895189028</v>
      </c>
      <c r="O14" s="2">
        <v>7200.47</v>
      </c>
      <c r="P14" s="3">
        <f t="shared" si="3"/>
        <v>-64998.090000000011</v>
      </c>
    </row>
    <row r="15" spans="1:16" x14ac:dyDescent="0.35">
      <c r="A15">
        <v>30500</v>
      </c>
      <c r="B15" s="2">
        <v>309561.55</v>
      </c>
      <c r="C15" s="2">
        <v>532416.18000000005</v>
      </c>
      <c r="D15" s="2">
        <v>6349.96</v>
      </c>
      <c r="E15" s="2">
        <v>6349.96</v>
      </c>
      <c r="F15" s="2">
        <v>689.56</v>
      </c>
      <c r="G15" s="2">
        <v>1261.72</v>
      </c>
      <c r="H15" s="2">
        <v>14.15</v>
      </c>
      <c r="I15" s="2">
        <v>14.15</v>
      </c>
      <c r="J15" s="100">
        <f t="shared" si="0"/>
        <v>546406.12</v>
      </c>
      <c r="K15" s="2">
        <v>579563.92999999993</v>
      </c>
      <c r="L15" s="3">
        <f t="shared" si="1"/>
        <v>-33157.809999999939</v>
      </c>
      <c r="M15" s="101">
        <f t="shared" si="2"/>
        <v>-6.0683452813449341E-2</v>
      </c>
      <c r="O15" s="2">
        <v>34002.22</v>
      </c>
      <c r="P15" s="3">
        <f t="shared" si="3"/>
        <v>-512403.9</v>
      </c>
    </row>
    <row r="16" spans="1:16" x14ac:dyDescent="0.35">
      <c r="A16">
        <v>30600</v>
      </c>
      <c r="B16" s="2">
        <v>46706.5</v>
      </c>
      <c r="C16" s="2">
        <v>80561.740000000005</v>
      </c>
      <c r="D16" s="2">
        <v>958.09</v>
      </c>
      <c r="E16" s="2">
        <v>958.09</v>
      </c>
      <c r="F16" s="2">
        <v>6413.88</v>
      </c>
      <c r="G16" s="2">
        <v>11735.74</v>
      </c>
      <c r="H16" s="2">
        <v>131.57</v>
      </c>
      <c r="I16" s="2">
        <v>131.57</v>
      </c>
      <c r="J16" s="100">
        <f t="shared" si="0"/>
        <v>94476.800000000017</v>
      </c>
      <c r="K16" s="2">
        <v>125679.58</v>
      </c>
      <c r="L16" s="3">
        <f t="shared" si="1"/>
        <v>-31202.779999999984</v>
      </c>
      <c r="M16" s="101">
        <f t="shared" si="2"/>
        <v>-0.33026923011786996</v>
      </c>
      <c r="O16" s="2">
        <v>4898.95</v>
      </c>
      <c r="P16" s="3">
        <f t="shared" si="3"/>
        <v>-89577.85000000002</v>
      </c>
    </row>
    <row r="17" spans="1:17" x14ac:dyDescent="0.35">
      <c r="A17">
        <v>30700</v>
      </c>
      <c r="B17" s="2">
        <v>0</v>
      </c>
      <c r="C17" s="109">
        <v>-1034.93</v>
      </c>
      <c r="D17" s="2">
        <v>0</v>
      </c>
      <c r="E17" s="2">
        <v>0</v>
      </c>
      <c r="F17" s="2">
        <v>3860.56</v>
      </c>
      <c r="G17" s="2">
        <v>7063.97</v>
      </c>
      <c r="H17" s="2">
        <v>79.19</v>
      </c>
      <c r="I17" s="2">
        <v>79.19</v>
      </c>
      <c r="J17" s="100">
        <f t="shared" si="0"/>
        <v>6187.4200000000019</v>
      </c>
      <c r="K17" s="2">
        <v>9534.3499999999985</v>
      </c>
      <c r="L17" s="3">
        <f t="shared" si="1"/>
        <v>-3346.9299999999967</v>
      </c>
      <c r="M17" s="101">
        <f t="shared" si="2"/>
        <v>-0.54092497357541525</v>
      </c>
      <c r="O17" s="2">
        <v>1034.93</v>
      </c>
      <c r="P17" s="3">
        <f t="shared" si="3"/>
        <v>-5152.4900000000016</v>
      </c>
    </row>
    <row r="18" spans="1:17" x14ac:dyDescent="0.35">
      <c r="A18">
        <v>30800</v>
      </c>
      <c r="B18" s="2">
        <v>3824.88</v>
      </c>
      <c r="C18" s="2">
        <v>6520.76</v>
      </c>
      <c r="D18" s="2">
        <v>78.44</v>
      </c>
      <c r="E18" s="2">
        <v>78.44</v>
      </c>
      <c r="F18" s="2">
        <v>5643.12</v>
      </c>
      <c r="G18" s="2">
        <v>10325.24</v>
      </c>
      <c r="H18" s="2">
        <v>115.76</v>
      </c>
      <c r="I18" s="2">
        <v>115.76</v>
      </c>
      <c r="J18" s="100">
        <f t="shared" si="0"/>
        <v>17234.399999999998</v>
      </c>
      <c r="K18" s="2">
        <v>19808.259999999998</v>
      </c>
      <c r="L18" s="3">
        <f t="shared" si="1"/>
        <v>-2573.8600000000006</v>
      </c>
      <c r="M18" s="101">
        <f t="shared" si="2"/>
        <v>-0.14934433458664073</v>
      </c>
      <c r="O18" s="2">
        <v>477.68</v>
      </c>
      <c r="P18" s="3">
        <f t="shared" si="3"/>
        <v>-16756.719999999998</v>
      </c>
    </row>
    <row r="19" spans="1:17" x14ac:dyDescent="0.35">
      <c r="A19">
        <v>31102</v>
      </c>
      <c r="B19" s="2">
        <v>0</v>
      </c>
      <c r="C19" s="109">
        <v>-37.01</v>
      </c>
      <c r="D19" s="2">
        <v>0</v>
      </c>
      <c r="E19" s="2">
        <v>0</v>
      </c>
      <c r="F19" s="2">
        <v>163.80000000000001</v>
      </c>
      <c r="G19" s="2">
        <v>299.72000000000003</v>
      </c>
      <c r="H19" s="2">
        <v>3.36</v>
      </c>
      <c r="I19" s="2">
        <v>3.36</v>
      </c>
      <c r="J19" s="100">
        <f t="shared" si="0"/>
        <v>269.43000000000006</v>
      </c>
      <c r="K19" s="2">
        <v>422.63999999999993</v>
      </c>
      <c r="L19" s="3">
        <f t="shared" si="1"/>
        <v>-153.20999999999987</v>
      </c>
      <c r="M19" s="101">
        <f t="shared" si="2"/>
        <v>-0.56864491704709885</v>
      </c>
      <c r="O19" s="2">
        <v>37.01</v>
      </c>
      <c r="P19" s="3">
        <f t="shared" si="3"/>
        <v>-232.42000000000007</v>
      </c>
    </row>
    <row r="20" spans="1:17" x14ac:dyDescent="0.35">
      <c r="A20">
        <v>31104</v>
      </c>
      <c r="B20" s="2">
        <v>39229.620000000003</v>
      </c>
      <c r="C20" s="2">
        <v>69074.039999999994</v>
      </c>
      <c r="D20" s="2">
        <v>804.73</v>
      </c>
      <c r="E20" s="2">
        <v>804.73</v>
      </c>
      <c r="F20" s="2">
        <v>8971.34</v>
      </c>
      <c r="G20" s="2">
        <v>16415.14</v>
      </c>
      <c r="H20" s="2">
        <v>184.03</v>
      </c>
      <c r="I20" s="2">
        <v>184.03</v>
      </c>
      <c r="J20" s="100">
        <f t="shared" si="0"/>
        <v>87466.699999999983</v>
      </c>
      <c r="K20" s="2">
        <v>89124.24</v>
      </c>
      <c r="L20" s="3">
        <f t="shared" si="1"/>
        <v>-1657.5400000000227</v>
      </c>
      <c r="M20" s="101">
        <f t="shared" si="2"/>
        <v>-1.8950526314586272E-2</v>
      </c>
      <c r="O20" s="2">
        <v>2706.09</v>
      </c>
      <c r="P20" s="3">
        <f t="shared" si="3"/>
        <v>-84760.609999999986</v>
      </c>
    </row>
    <row r="21" spans="1:17" x14ac:dyDescent="0.35">
      <c r="A21">
        <v>31105</v>
      </c>
      <c r="B21" s="2">
        <v>7456.67</v>
      </c>
      <c r="C21" s="2">
        <v>12405.59</v>
      </c>
      <c r="D21" s="2">
        <v>152.97999999999999</v>
      </c>
      <c r="E21" s="2">
        <v>152.97999999999999</v>
      </c>
      <c r="F21" s="2">
        <v>0</v>
      </c>
      <c r="G21" s="2">
        <v>0</v>
      </c>
      <c r="H21" s="2">
        <v>0</v>
      </c>
      <c r="I21" s="2">
        <v>0</v>
      </c>
      <c r="J21" s="100">
        <f t="shared" si="0"/>
        <v>12711.55</v>
      </c>
      <c r="K21" s="2">
        <v>7816.98</v>
      </c>
      <c r="L21" s="3">
        <f t="shared" si="1"/>
        <v>4894.57</v>
      </c>
      <c r="M21" s="101">
        <f t="shared" si="2"/>
        <v>0.38504903021268061</v>
      </c>
      <c r="O21" s="2">
        <v>1240.01</v>
      </c>
      <c r="P21" s="3">
        <f t="shared" si="3"/>
        <v>-11471.539999999999</v>
      </c>
    </row>
    <row r="22" spans="1:17" x14ac:dyDescent="0.35">
      <c r="A22">
        <v>31108</v>
      </c>
      <c r="B22" s="2">
        <v>56715.22</v>
      </c>
      <c r="C22" s="2">
        <v>91175.78</v>
      </c>
      <c r="D22" s="2">
        <v>1163.45</v>
      </c>
      <c r="E22" s="2">
        <v>1163.45</v>
      </c>
      <c r="F22" s="2">
        <v>14347.98</v>
      </c>
      <c r="G22" s="2">
        <v>26253.040000000001</v>
      </c>
      <c r="H22" s="2">
        <v>294.32</v>
      </c>
      <c r="I22" s="2">
        <v>294.32</v>
      </c>
      <c r="J22" s="100">
        <f t="shared" si="0"/>
        <v>120344.36</v>
      </c>
      <c r="K22" s="2">
        <v>179166.36000000002</v>
      </c>
      <c r="L22" s="3">
        <f t="shared" si="1"/>
        <v>-58822.000000000015</v>
      </c>
      <c r="M22" s="101">
        <f t="shared" si="2"/>
        <v>-0.48878069566367727</v>
      </c>
      <c r="O22" s="2">
        <v>12598.84</v>
      </c>
      <c r="P22" s="3">
        <f t="shared" si="3"/>
        <v>-107745.52</v>
      </c>
    </row>
    <row r="23" spans="1:17" x14ac:dyDescent="0.35">
      <c r="A23">
        <v>31113</v>
      </c>
      <c r="B23" s="2">
        <v>0</v>
      </c>
      <c r="C23" s="2">
        <v>0</v>
      </c>
      <c r="D23" s="2">
        <v>0</v>
      </c>
      <c r="E23" s="2">
        <v>0</v>
      </c>
      <c r="F23" s="2">
        <v>0</v>
      </c>
      <c r="G23" s="2">
        <v>0</v>
      </c>
      <c r="H23" s="2">
        <v>0</v>
      </c>
      <c r="I23" s="2">
        <v>0</v>
      </c>
      <c r="J23" s="100">
        <f t="shared" si="0"/>
        <v>0</v>
      </c>
      <c r="K23" s="2">
        <v>0</v>
      </c>
      <c r="L23" s="3">
        <f t="shared" si="1"/>
        <v>0</v>
      </c>
      <c r="M23" s="101">
        <f t="shared" si="2"/>
        <v>0</v>
      </c>
      <c r="O23" s="2">
        <v>41.6</v>
      </c>
      <c r="P23" s="3">
        <f t="shared" si="3"/>
        <v>41.6</v>
      </c>
      <c r="Q23" t="s">
        <v>65</v>
      </c>
    </row>
    <row r="24" spans="1:17" x14ac:dyDescent="0.35">
      <c r="A24">
        <v>31121</v>
      </c>
      <c r="B24" s="2">
        <v>0</v>
      </c>
      <c r="C24" s="2">
        <v>0</v>
      </c>
      <c r="D24" s="2">
        <v>0</v>
      </c>
      <c r="E24" s="2">
        <v>0</v>
      </c>
      <c r="F24" s="2">
        <v>960.4</v>
      </c>
      <c r="G24" s="2">
        <v>1757.24</v>
      </c>
      <c r="H24" s="2">
        <v>19.7</v>
      </c>
      <c r="I24" s="2">
        <v>19.7</v>
      </c>
      <c r="J24" s="100">
        <f t="shared" si="0"/>
        <v>1796.6399999999994</v>
      </c>
      <c r="K24" s="2">
        <v>691.94999999999993</v>
      </c>
      <c r="L24" s="3">
        <f t="shared" si="1"/>
        <v>1104.6899999999996</v>
      </c>
      <c r="M24" s="101">
        <f t="shared" si="2"/>
        <v>0.61486441357200106</v>
      </c>
      <c r="O24" s="2">
        <v>0</v>
      </c>
      <c r="P24" s="3">
        <f t="shared" si="3"/>
        <v>-1796.6399999999994</v>
      </c>
    </row>
    <row r="25" spans="1:17" x14ac:dyDescent="0.35">
      <c r="A25">
        <v>31123</v>
      </c>
      <c r="B25" s="2">
        <v>27900.94</v>
      </c>
      <c r="C25" s="2">
        <v>48036.5</v>
      </c>
      <c r="D25" s="2">
        <v>572.32000000000005</v>
      </c>
      <c r="E25" s="2">
        <v>572.32000000000005</v>
      </c>
      <c r="F25" s="2">
        <v>30122.5</v>
      </c>
      <c r="G25" s="2">
        <v>55116.42</v>
      </c>
      <c r="H25" s="2">
        <v>617.9</v>
      </c>
      <c r="I25" s="2">
        <v>617.9</v>
      </c>
      <c r="J25" s="100">
        <f t="shared" si="0"/>
        <v>105533.35999999999</v>
      </c>
      <c r="K25" s="2">
        <v>84057.780000000013</v>
      </c>
      <c r="L25" s="3">
        <f t="shared" si="1"/>
        <v>21475.579999999973</v>
      </c>
      <c r="M25" s="101">
        <f t="shared" si="2"/>
        <v>0.20349565293855873</v>
      </c>
      <c r="O25" s="2">
        <v>3015.11</v>
      </c>
      <c r="P25" s="3">
        <f t="shared" si="3"/>
        <v>-102518.24999999999</v>
      </c>
    </row>
    <row r="26" spans="1:17" x14ac:dyDescent="0.35">
      <c r="A26">
        <v>31124</v>
      </c>
      <c r="B26" s="2">
        <v>12285.12</v>
      </c>
      <c r="C26" s="2">
        <v>20085.349999999999</v>
      </c>
      <c r="D26" s="2">
        <v>252</v>
      </c>
      <c r="E26" s="2">
        <v>252</v>
      </c>
      <c r="F26" s="2">
        <v>14453.68</v>
      </c>
      <c r="G26" s="2">
        <v>26446.66</v>
      </c>
      <c r="H26" s="2">
        <v>296.54000000000002</v>
      </c>
      <c r="I26" s="2">
        <v>296.54000000000002</v>
      </c>
      <c r="J26" s="100">
        <f t="shared" si="0"/>
        <v>47629.090000000004</v>
      </c>
      <c r="K26" s="2">
        <v>42804.179999999993</v>
      </c>
      <c r="L26" s="3">
        <f t="shared" si="1"/>
        <v>4824.9100000000108</v>
      </c>
      <c r="M26" s="101">
        <f t="shared" si="2"/>
        <v>0.10130174647468618</v>
      </c>
      <c r="O26" s="2">
        <v>2393.0500000000002</v>
      </c>
      <c r="P26" s="3">
        <f t="shared" si="3"/>
        <v>-45236.04</v>
      </c>
    </row>
    <row r="27" spans="1:17" x14ac:dyDescent="0.35">
      <c r="A27">
        <v>31126</v>
      </c>
      <c r="B27" s="2">
        <v>0</v>
      </c>
      <c r="C27" s="109">
        <v>-932.97</v>
      </c>
      <c r="D27" s="2">
        <v>0</v>
      </c>
      <c r="E27" s="2">
        <v>0</v>
      </c>
      <c r="F27" s="2">
        <v>7572.12</v>
      </c>
      <c r="G27" s="2">
        <v>13918.64</v>
      </c>
      <c r="H27" s="2">
        <v>155.33000000000001</v>
      </c>
      <c r="I27" s="2">
        <v>155.33000000000001</v>
      </c>
      <c r="J27" s="100">
        <f t="shared" si="0"/>
        <v>13296.330000000005</v>
      </c>
      <c r="K27" s="2">
        <v>14785.979999999996</v>
      </c>
      <c r="L27" s="3">
        <f t="shared" si="1"/>
        <v>-1489.6499999999905</v>
      </c>
      <c r="M27" s="101">
        <f t="shared" si="2"/>
        <v>-0.1120346742296551</v>
      </c>
      <c r="O27" s="2">
        <v>932.97</v>
      </c>
      <c r="P27" s="3">
        <f t="shared" si="3"/>
        <v>-12363.360000000006</v>
      </c>
    </row>
    <row r="28" spans="1:17" x14ac:dyDescent="0.35">
      <c r="A28">
        <v>31138</v>
      </c>
      <c r="B28" s="2">
        <v>16807.45</v>
      </c>
      <c r="C28" s="2">
        <v>28093.51</v>
      </c>
      <c r="D28" s="2">
        <v>344.77</v>
      </c>
      <c r="E28" s="2">
        <v>344.77</v>
      </c>
      <c r="F28" s="2">
        <v>7037.74</v>
      </c>
      <c r="G28" s="2">
        <v>12877.26</v>
      </c>
      <c r="H28" s="2">
        <v>144.36000000000001</v>
      </c>
      <c r="I28" s="2">
        <v>144.36000000000001</v>
      </c>
      <c r="J28" s="100">
        <f t="shared" si="0"/>
        <v>41949.030000000006</v>
      </c>
      <c r="K28" s="2">
        <v>38369.170000000006</v>
      </c>
      <c r="L28" s="3">
        <f t="shared" si="1"/>
        <v>3579.8600000000006</v>
      </c>
      <c r="M28" s="101">
        <f t="shared" si="2"/>
        <v>8.533832605902926E-2</v>
      </c>
      <c r="O28" s="2">
        <v>2659.76</v>
      </c>
      <c r="P28" s="3">
        <f t="shared" si="3"/>
        <v>-39289.270000000004</v>
      </c>
    </row>
    <row r="29" spans="1:17" x14ac:dyDescent="0.35">
      <c r="A29">
        <v>31140</v>
      </c>
      <c r="B29" s="2">
        <v>31925.27</v>
      </c>
      <c r="C29" s="2">
        <v>54470.66</v>
      </c>
      <c r="D29" s="2">
        <v>654.91</v>
      </c>
      <c r="E29" s="2">
        <v>654.91</v>
      </c>
      <c r="F29" s="2">
        <v>11318.52</v>
      </c>
      <c r="G29" s="2">
        <v>20710</v>
      </c>
      <c r="H29" s="2">
        <v>232.18</v>
      </c>
      <c r="I29" s="2">
        <v>232.18</v>
      </c>
      <c r="J29" s="100">
        <f t="shared" si="0"/>
        <v>76954.84</v>
      </c>
      <c r="K29" s="2">
        <v>77894.040000000008</v>
      </c>
      <c r="L29" s="3">
        <f t="shared" si="1"/>
        <v>-939.20000000001164</v>
      </c>
      <c r="M29" s="101">
        <f t="shared" si="2"/>
        <v>-1.2204560492881432E-2</v>
      </c>
      <c r="O29" s="2">
        <v>3944.34</v>
      </c>
      <c r="P29" s="3">
        <f t="shared" si="3"/>
        <v>-73010.5</v>
      </c>
    </row>
    <row r="30" spans="1:17" x14ac:dyDescent="0.35">
      <c r="A30">
        <v>31142</v>
      </c>
      <c r="B30" s="2">
        <v>16730.509999999998</v>
      </c>
      <c r="C30" s="2">
        <v>30225.29</v>
      </c>
      <c r="D30" s="2">
        <v>343.2</v>
      </c>
      <c r="E30" s="2">
        <v>343.2</v>
      </c>
      <c r="F30" s="2">
        <v>201.74</v>
      </c>
      <c r="G30" s="2">
        <v>369.13</v>
      </c>
      <c r="H30" s="2">
        <v>4.1399999999999997</v>
      </c>
      <c r="I30" s="2">
        <v>4.1399999999999997</v>
      </c>
      <c r="J30" s="100">
        <f t="shared" si="0"/>
        <v>31289.100000000002</v>
      </c>
      <c r="K30" s="2">
        <v>32804.97</v>
      </c>
      <c r="L30" s="3">
        <f t="shared" si="1"/>
        <v>-1515.869999999999</v>
      </c>
      <c r="M30" s="101">
        <f t="shared" si="2"/>
        <v>-4.8447222834789076E-2</v>
      </c>
      <c r="O30" s="2">
        <v>387.41</v>
      </c>
      <c r="P30" s="3">
        <f t="shared" si="3"/>
        <v>-30901.690000000002</v>
      </c>
    </row>
    <row r="31" spans="1:17" x14ac:dyDescent="0.35">
      <c r="A31">
        <v>31143</v>
      </c>
      <c r="B31" s="2">
        <v>0</v>
      </c>
      <c r="C31" s="109">
        <v>-1562.36</v>
      </c>
      <c r="D31" s="2">
        <v>0</v>
      </c>
      <c r="E31" s="2">
        <v>0</v>
      </c>
      <c r="F31" s="2">
        <v>6220.69</v>
      </c>
      <c r="G31" s="2">
        <v>11382.27</v>
      </c>
      <c r="H31" s="2">
        <v>127.63</v>
      </c>
      <c r="I31" s="2">
        <v>127.63</v>
      </c>
      <c r="J31" s="100">
        <f t="shared" si="0"/>
        <v>10075.169999999998</v>
      </c>
      <c r="K31" s="2">
        <v>10722.330000000002</v>
      </c>
      <c r="L31" s="3">
        <f t="shared" si="1"/>
        <v>-647.16000000000349</v>
      </c>
      <c r="M31" s="101">
        <f t="shared" si="2"/>
        <v>-6.4233159341232318E-2</v>
      </c>
      <c r="O31" s="2">
        <v>1562.36</v>
      </c>
      <c r="P31" s="3">
        <f t="shared" si="3"/>
        <v>-8512.8099999999977</v>
      </c>
    </row>
    <row r="32" spans="1:17" x14ac:dyDescent="0.35">
      <c r="A32">
        <v>31146</v>
      </c>
      <c r="B32" s="2">
        <v>7090.2</v>
      </c>
      <c r="C32" s="2">
        <v>11243.72</v>
      </c>
      <c r="D32" s="2">
        <v>145.44</v>
      </c>
      <c r="E32" s="2">
        <v>145.44</v>
      </c>
      <c r="F32" s="2">
        <v>20247.689999999999</v>
      </c>
      <c r="G32" s="2">
        <v>37047.949999999997</v>
      </c>
      <c r="H32" s="2">
        <v>415.31</v>
      </c>
      <c r="I32" s="2">
        <v>415.31</v>
      </c>
      <c r="J32" s="100">
        <f t="shared" si="0"/>
        <v>49413.169999999984</v>
      </c>
      <c r="K32" s="2">
        <v>41858.960000000006</v>
      </c>
      <c r="L32" s="3">
        <f t="shared" si="1"/>
        <v>7554.2099999999773</v>
      </c>
      <c r="M32" s="101">
        <f t="shared" si="2"/>
        <v>0.15287847349198563</v>
      </c>
      <c r="O32" s="2">
        <v>1729.52</v>
      </c>
      <c r="P32" s="3">
        <f t="shared" si="3"/>
        <v>-47683.649999999987</v>
      </c>
    </row>
    <row r="33" spans="1:17" x14ac:dyDescent="0.35">
      <c r="A33">
        <v>31200</v>
      </c>
      <c r="B33" s="2">
        <v>0</v>
      </c>
      <c r="C33" s="109">
        <v>-52.73</v>
      </c>
      <c r="D33" s="2">
        <v>0</v>
      </c>
      <c r="E33" s="2">
        <v>0</v>
      </c>
      <c r="F33" s="2">
        <v>5018.87</v>
      </c>
      <c r="G33" s="2">
        <v>9183.14</v>
      </c>
      <c r="H33" s="2">
        <v>102.95</v>
      </c>
      <c r="I33" s="2">
        <v>102.95</v>
      </c>
      <c r="J33" s="100">
        <f t="shared" si="0"/>
        <v>9336.3100000000013</v>
      </c>
      <c r="K33" s="2">
        <v>10245.48</v>
      </c>
      <c r="L33" s="3">
        <f t="shared" si="1"/>
        <v>-909.16999999999825</v>
      </c>
      <c r="M33" s="101">
        <f t="shared" si="2"/>
        <v>-9.738001415976956E-2</v>
      </c>
      <c r="O33" s="2">
        <v>52.73</v>
      </c>
      <c r="P33" s="3">
        <f t="shared" si="3"/>
        <v>-9283.5800000000017</v>
      </c>
    </row>
    <row r="34" spans="1:17" x14ac:dyDescent="0.35">
      <c r="A34">
        <v>31300</v>
      </c>
      <c r="B34" s="2">
        <v>41777.49</v>
      </c>
      <c r="C34" s="2">
        <v>71241.509999999995</v>
      </c>
      <c r="D34" s="2">
        <v>856.99</v>
      </c>
      <c r="E34" s="2">
        <v>856.99</v>
      </c>
      <c r="F34" s="2">
        <v>0</v>
      </c>
      <c r="G34" s="2">
        <v>0</v>
      </c>
      <c r="H34" s="2">
        <v>0</v>
      </c>
      <c r="I34" s="2">
        <v>0</v>
      </c>
      <c r="J34" s="100">
        <f t="shared" si="0"/>
        <v>72955.490000000005</v>
      </c>
      <c r="K34" s="2">
        <v>88649.199999999983</v>
      </c>
      <c r="L34" s="3">
        <f t="shared" si="1"/>
        <v>-15693.709999999977</v>
      </c>
      <c r="M34" s="101">
        <f t="shared" si="2"/>
        <v>-0.21511348906024724</v>
      </c>
      <c r="O34" s="2">
        <v>5200.5600000000004</v>
      </c>
      <c r="P34" s="3">
        <f t="shared" si="3"/>
        <v>-67754.930000000008</v>
      </c>
    </row>
    <row r="35" spans="1:17" x14ac:dyDescent="0.35">
      <c r="A35">
        <v>31400</v>
      </c>
      <c r="B35" s="2">
        <v>161153.31</v>
      </c>
      <c r="C35" s="2">
        <v>274410.58</v>
      </c>
      <c r="D35" s="2">
        <v>3305.69</v>
      </c>
      <c r="E35" s="2">
        <v>3305.69</v>
      </c>
      <c r="F35" s="2">
        <v>16278.55</v>
      </c>
      <c r="G35" s="2">
        <v>29785.55</v>
      </c>
      <c r="H35" s="2">
        <v>333.92</v>
      </c>
      <c r="I35" s="2">
        <v>333.92</v>
      </c>
      <c r="J35" s="100">
        <f t="shared" si="0"/>
        <v>311475.34999999998</v>
      </c>
      <c r="K35" s="2">
        <v>334652.10000000003</v>
      </c>
      <c r="L35" s="3">
        <f t="shared" si="1"/>
        <v>-23176.750000000058</v>
      </c>
      <c r="M35" s="101">
        <f t="shared" si="2"/>
        <v>-7.4409580083945839E-2</v>
      </c>
      <c r="O35" s="2">
        <v>20458.73</v>
      </c>
      <c r="P35" s="3">
        <f t="shared" si="3"/>
        <v>-291016.62</v>
      </c>
    </row>
    <row r="36" spans="1:17" x14ac:dyDescent="0.35">
      <c r="A36">
        <v>31600</v>
      </c>
      <c r="B36" s="2">
        <v>57558.25</v>
      </c>
      <c r="C36" s="2">
        <v>99822.77</v>
      </c>
      <c r="D36" s="2">
        <v>1180.5999999999999</v>
      </c>
      <c r="E36" s="2">
        <v>1180.5999999999999</v>
      </c>
      <c r="F36" s="2">
        <v>7092.51</v>
      </c>
      <c r="G36" s="2">
        <v>12977.75</v>
      </c>
      <c r="H36" s="2">
        <v>145.51</v>
      </c>
      <c r="I36" s="2">
        <v>145.51</v>
      </c>
      <c r="J36" s="100">
        <f t="shared" si="0"/>
        <v>115452.74</v>
      </c>
      <c r="K36" s="2">
        <v>117392.26</v>
      </c>
      <c r="L36" s="3">
        <f t="shared" si="1"/>
        <v>-1939.5199999999895</v>
      </c>
      <c r="M36" s="101">
        <f t="shared" si="2"/>
        <v>-1.6799254829291965E-2</v>
      </c>
      <c r="O36" s="2">
        <v>5494.09</v>
      </c>
      <c r="P36" s="3">
        <f t="shared" si="3"/>
        <v>-109958.65000000001</v>
      </c>
    </row>
    <row r="37" spans="1:17" x14ac:dyDescent="0.35">
      <c r="A37">
        <v>31700</v>
      </c>
      <c r="B37" s="2">
        <v>175059.15</v>
      </c>
      <c r="C37" s="2">
        <v>297985.62</v>
      </c>
      <c r="D37" s="2">
        <v>3590.92</v>
      </c>
      <c r="E37" s="2">
        <v>3590.92</v>
      </c>
      <c r="F37" s="2">
        <v>32856.080000000002</v>
      </c>
      <c r="G37" s="2">
        <v>60118.36</v>
      </c>
      <c r="H37" s="2">
        <v>673.99</v>
      </c>
      <c r="I37" s="2">
        <v>673.99</v>
      </c>
      <c r="J37" s="100">
        <f t="shared" si="0"/>
        <v>366633.79999999993</v>
      </c>
      <c r="K37" s="2">
        <v>436150.97000000015</v>
      </c>
      <c r="L37" s="3">
        <f t="shared" si="1"/>
        <v>-69517.170000000217</v>
      </c>
      <c r="M37" s="101">
        <f t="shared" si="2"/>
        <v>-0.18960927770434757</v>
      </c>
      <c r="O37" s="2">
        <v>22327.29</v>
      </c>
      <c r="P37" s="3">
        <f t="shared" si="3"/>
        <v>-344306.50999999995</v>
      </c>
    </row>
    <row r="38" spans="1:17" x14ac:dyDescent="0.35">
      <c r="A38">
        <v>40100</v>
      </c>
      <c r="B38" s="2">
        <v>15755.85</v>
      </c>
      <c r="C38" s="2">
        <v>20056.59</v>
      </c>
      <c r="D38" s="2">
        <v>323.20999999999998</v>
      </c>
      <c r="E38" s="2">
        <v>323.20999999999998</v>
      </c>
      <c r="F38" s="2">
        <v>26027.84</v>
      </c>
      <c r="G38" s="2">
        <v>47624.81</v>
      </c>
      <c r="H38" s="2">
        <v>533.92999999999995</v>
      </c>
      <c r="I38" s="2">
        <v>533.92999999999995</v>
      </c>
      <c r="J38" s="100">
        <f t="shared" si="0"/>
        <v>69395.679999999993</v>
      </c>
      <c r="K38" s="2">
        <v>81601.070000000007</v>
      </c>
      <c r="L38" s="3">
        <f t="shared" si="1"/>
        <v>-12205.390000000014</v>
      </c>
      <c r="M38" s="101">
        <f t="shared" si="2"/>
        <v>-0.17588112113030688</v>
      </c>
      <c r="O38" s="2">
        <v>8772.75</v>
      </c>
      <c r="P38" s="3">
        <f t="shared" si="3"/>
        <v>-60622.929999999993</v>
      </c>
    </row>
    <row r="39" spans="1:17" x14ac:dyDescent="0.35">
      <c r="A39">
        <v>40200</v>
      </c>
      <c r="B39" s="2">
        <v>481578.7</v>
      </c>
      <c r="C39" s="2">
        <v>801778.47</v>
      </c>
      <c r="D39" s="2">
        <v>9878.59</v>
      </c>
      <c r="E39" s="2">
        <v>9878.59</v>
      </c>
      <c r="F39" s="2">
        <v>55189.99</v>
      </c>
      <c r="G39" s="2">
        <v>100983.22</v>
      </c>
      <c r="H39" s="2">
        <v>1132.1099999999999</v>
      </c>
      <c r="I39" s="2">
        <v>1132.1099999999999</v>
      </c>
      <c r="J39" s="100">
        <f t="shared" si="0"/>
        <v>924783.08999999985</v>
      </c>
      <c r="K39" s="2">
        <v>979561.22</v>
      </c>
      <c r="L39" s="3">
        <f t="shared" si="1"/>
        <v>-54778.130000000121</v>
      </c>
      <c r="M39" s="101">
        <f t="shared" si="2"/>
        <v>-5.9233490093336512E-2</v>
      </c>
      <c r="O39" s="2">
        <v>79386.880000000005</v>
      </c>
      <c r="P39" s="3">
        <f t="shared" si="3"/>
        <v>-845396.20999999985</v>
      </c>
    </row>
    <row r="40" spans="1:17" x14ac:dyDescent="0.35">
      <c r="A40">
        <v>40700</v>
      </c>
      <c r="B40" s="2">
        <v>1858409.3</v>
      </c>
      <c r="C40" s="2">
        <v>3215744.67</v>
      </c>
      <c r="D40" s="2">
        <v>38121.57</v>
      </c>
      <c r="E40" s="2">
        <v>38121.57</v>
      </c>
      <c r="F40" s="2">
        <v>64557.83</v>
      </c>
      <c r="G40" s="2">
        <v>118123.99</v>
      </c>
      <c r="H40" s="2">
        <v>1324.28</v>
      </c>
      <c r="I40" s="2">
        <v>1324.28</v>
      </c>
      <c r="J40" s="100">
        <f t="shared" si="0"/>
        <v>3412760.3599999994</v>
      </c>
      <c r="K40" s="2">
        <v>3435306.0199999991</v>
      </c>
      <c r="L40" s="3">
        <f t="shared" si="1"/>
        <v>-22545.659999999683</v>
      </c>
      <c r="M40" s="101">
        <f t="shared" si="2"/>
        <v>-6.6062827804292965E-3</v>
      </c>
      <c r="O40" s="2">
        <v>189084.99</v>
      </c>
      <c r="P40" s="3">
        <f t="shared" si="3"/>
        <v>-3223675.3699999992</v>
      </c>
    </row>
    <row r="41" spans="1:17" x14ac:dyDescent="0.35">
      <c r="A41">
        <v>40900</v>
      </c>
      <c r="B41" s="2">
        <v>19127994.5</v>
      </c>
      <c r="C41" s="2">
        <v>33063990.890000001</v>
      </c>
      <c r="D41" s="2">
        <v>392369.93</v>
      </c>
      <c r="E41" s="2">
        <v>392369.93</v>
      </c>
      <c r="F41" s="2">
        <v>612658.6</v>
      </c>
      <c r="G41" s="2">
        <v>1121006.06</v>
      </c>
      <c r="H41" s="2">
        <v>12567.12</v>
      </c>
      <c r="I41" s="2">
        <v>12567.12</v>
      </c>
      <c r="J41" s="100">
        <f t="shared" si="0"/>
        <v>34994871.049999997</v>
      </c>
      <c r="K41" s="2">
        <v>37527993.230000012</v>
      </c>
      <c r="L41" s="3">
        <f t="shared" si="1"/>
        <v>-2533122.1800000146</v>
      </c>
      <c r="M41" s="101">
        <f t="shared" si="2"/>
        <v>-7.2385526907092712E-2</v>
      </c>
      <c r="O41" s="2">
        <v>1940987.99</v>
      </c>
      <c r="P41" s="3">
        <f t="shared" si="3"/>
        <v>-33053883.059999999</v>
      </c>
    </row>
    <row r="42" spans="1:17" x14ac:dyDescent="0.35">
      <c r="A42">
        <v>41400</v>
      </c>
      <c r="B42" s="2">
        <v>4747137.58</v>
      </c>
      <c r="C42" s="2">
        <v>8229043.71</v>
      </c>
      <c r="D42" s="2">
        <v>97375.54</v>
      </c>
      <c r="E42" s="2">
        <v>97375.54</v>
      </c>
      <c r="F42" s="2">
        <v>50965.87</v>
      </c>
      <c r="G42" s="2">
        <v>93254.67</v>
      </c>
      <c r="H42" s="2">
        <v>1045.42</v>
      </c>
      <c r="I42" s="2">
        <v>1045.42</v>
      </c>
      <c r="J42" s="100">
        <f t="shared" si="0"/>
        <v>8519140.2999999989</v>
      </c>
      <c r="K42" s="2">
        <v>8630128.3200000003</v>
      </c>
      <c r="L42" s="3">
        <f t="shared" si="1"/>
        <v>-110988.02000000142</v>
      </c>
      <c r="M42" s="101">
        <f t="shared" si="2"/>
        <v>-1.3028077492749054E-2</v>
      </c>
      <c r="O42" s="2">
        <v>470079.63</v>
      </c>
      <c r="P42" s="3">
        <f t="shared" si="3"/>
        <v>-8049060.669999999</v>
      </c>
    </row>
    <row r="43" spans="1:17" x14ac:dyDescent="0.35">
      <c r="A43">
        <v>41700</v>
      </c>
      <c r="B43" s="2">
        <v>0</v>
      </c>
      <c r="C43" s="2">
        <v>0</v>
      </c>
      <c r="D43" s="2">
        <v>0</v>
      </c>
      <c r="E43" s="2">
        <v>0</v>
      </c>
      <c r="F43" s="2">
        <v>0</v>
      </c>
      <c r="G43" s="2">
        <v>0</v>
      </c>
      <c r="H43" s="2">
        <v>0</v>
      </c>
      <c r="I43" s="2">
        <v>0</v>
      </c>
      <c r="J43" s="100">
        <f t="shared" si="0"/>
        <v>0</v>
      </c>
      <c r="K43" s="2">
        <v>6819.11</v>
      </c>
      <c r="L43" s="3">
        <f t="shared" si="1"/>
        <v>-6819.11</v>
      </c>
      <c r="M43" s="101">
        <f t="shared" si="2"/>
        <v>0</v>
      </c>
      <c r="O43" s="2">
        <v>1221.57</v>
      </c>
      <c r="P43" s="3">
        <f t="shared" si="3"/>
        <v>1221.57</v>
      </c>
      <c r="Q43" t="s">
        <v>115</v>
      </c>
    </row>
    <row r="44" spans="1:17" x14ac:dyDescent="0.35">
      <c r="A44">
        <v>42000</v>
      </c>
      <c r="B44" s="2">
        <v>11822.81</v>
      </c>
      <c r="C44" s="2">
        <v>21632.78</v>
      </c>
      <c r="D44" s="2">
        <v>242.53</v>
      </c>
      <c r="E44" s="2">
        <v>242.53</v>
      </c>
      <c r="F44" s="2">
        <v>9012.7099999999991</v>
      </c>
      <c r="G44" s="2">
        <v>16490.830000000002</v>
      </c>
      <c r="H44" s="2">
        <v>184.87</v>
      </c>
      <c r="I44" s="2">
        <v>184.87</v>
      </c>
      <c r="J44" s="100">
        <f t="shared" si="0"/>
        <v>38978.410000000003</v>
      </c>
      <c r="K44" s="2">
        <v>29326.809999999998</v>
      </c>
      <c r="L44" s="3">
        <f t="shared" si="1"/>
        <v>9651.6000000000058</v>
      </c>
      <c r="M44" s="101">
        <f t="shared" si="2"/>
        <v>0.24761399964749728</v>
      </c>
      <c r="O44" s="2">
        <v>0</v>
      </c>
      <c r="P44" s="3">
        <f t="shared" si="3"/>
        <v>-38978.410000000003</v>
      </c>
    </row>
    <row r="45" spans="1:17" x14ac:dyDescent="0.35">
      <c r="A45">
        <v>42200</v>
      </c>
      <c r="B45" s="2">
        <v>252432.58</v>
      </c>
      <c r="C45" s="2">
        <v>433688.16</v>
      </c>
      <c r="D45" s="2">
        <v>5178.12</v>
      </c>
      <c r="E45" s="2">
        <v>5178.12</v>
      </c>
      <c r="F45" s="2">
        <v>58613.29</v>
      </c>
      <c r="G45" s="2">
        <v>107247.34</v>
      </c>
      <c r="H45" s="2">
        <v>1202.3</v>
      </c>
      <c r="I45" s="2">
        <v>1202.3</v>
      </c>
      <c r="J45" s="100">
        <f t="shared" si="0"/>
        <v>553696.34</v>
      </c>
      <c r="K45" s="2">
        <v>549336.68000000005</v>
      </c>
      <c r="L45" s="3">
        <f t="shared" si="1"/>
        <v>4359.6599999999162</v>
      </c>
      <c r="M45" s="101">
        <f t="shared" si="2"/>
        <v>7.8737381576333282E-3</v>
      </c>
      <c r="O45" s="2">
        <v>28197.58</v>
      </c>
      <c r="P45" s="3">
        <f t="shared" si="3"/>
        <v>-525498.76</v>
      </c>
    </row>
    <row r="46" spans="1:17" x14ac:dyDescent="0.35">
      <c r="A46">
        <v>50100</v>
      </c>
      <c r="B46" s="2">
        <v>225676.72</v>
      </c>
      <c r="C46" s="2">
        <v>391168.21</v>
      </c>
      <c r="D46" s="2">
        <v>4629.28</v>
      </c>
      <c r="E46" s="2">
        <v>4629.28</v>
      </c>
      <c r="F46" s="2">
        <v>38427.06</v>
      </c>
      <c r="G46" s="2">
        <v>70311.41</v>
      </c>
      <c r="H46" s="2">
        <v>788.22</v>
      </c>
      <c r="I46" s="2">
        <v>788.22</v>
      </c>
      <c r="J46" s="100">
        <f t="shared" si="0"/>
        <v>472314.62000000005</v>
      </c>
      <c r="K46" s="2">
        <v>433316.9599999999</v>
      </c>
      <c r="L46" s="3">
        <f t="shared" si="1"/>
        <v>38997.660000000149</v>
      </c>
      <c r="M46" s="101">
        <f t="shared" si="2"/>
        <v>8.2567124430745223E-2</v>
      </c>
      <c r="O46" s="2">
        <v>21760.19</v>
      </c>
      <c r="P46" s="3">
        <f t="shared" si="3"/>
        <v>-450554.43000000005</v>
      </c>
    </row>
    <row r="47" spans="1:17" x14ac:dyDescent="0.35">
      <c r="A47">
        <v>50200</v>
      </c>
      <c r="B47" s="2">
        <v>446542.22</v>
      </c>
      <c r="C47" s="2">
        <v>778292.77</v>
      </c>
      <c r="D47" s="2">
        <v>9159.9699999999993</v>
      </c>
      <c r="E47" s="2">
        <v>9159.9699999999993</v>
      </c>
      <c r="F47" s="2">
        <v>10797.07</v>
      </c>
      <c r="G47" s="2">
        <v>19755.86</v>
      </c>
      <c r="H47" s="2">
        <v>221.48</v>
      </c>
      <c r="I47" s="2">
        <v>221.48</v>
      </c>
      <c r="J47" s="100">
        <f t="shared" si="0"/>
        <v>816811.52999999991</v>
      </c>
      <c r="K47" s="2">
        <v>788707.98999999987</v>
      </c>
      <c r="L47" s="3">
        <f t="shared" si="1"/>
        <v>28103.540000000037</v>
      </c>
      <c r="M47" s="101">
        <f t="shared" si="2"/>
        <v>3.4406394826478566E-2</v>
      </c>
      <c r="O47" s="2">
        <v>38731.29</v>
      </c>
      <c r="P47" s="3">
        <f t="shared" si="3"/>
        <v>-778080.23999999987</v>
      </c>
    </row>
    <row r="48" spans="1:17" x14ac:dyDescent="0.35">
      <c r="A48">
        <v>51200</v>
      </c>
      <c r="B48" s="2">
        <v>0</v>
      </c>
      <c r="C48" s="109">
        <v>-119.82</v>
      </c>
      <c r="D48" s="2">
        <v>0</v>
      </c>
      <c r="E48" s="2">
        <v>0</v>
      </c>
      <c r="F48" s="2">
        <v>716.04</v>
      </c>
      <c r="G48" s="2">
        <v>1310.17</v>
      </c>
      <c r="H48" s="2">
        <v>14.68</v>
      </c>
      <c r="I48" s="2">
        <v>14.68</v>
      </c>
      <c r="J48" s="100">
        <f t="shared" si="0"/>
        <v>1219.7100000000003</v>
      </c>
      <c r="K48" s="2">
        <v>2345.3200000000006</v>
      </c>
      <c r="L48" s="3">
        <f t="shared" si="1"/>
        <v>-1125.6100000000004</v>
      </c>
      <c r="M48" s="101">
        <f t="shared" si="2"/>
        <v>-0.92285051364668658</v>
      </c>
      <c r="O48" s="2">
        <v>119.82</v>
      </c>
      <c r="P48" s="3">
        <f t="shared" si="3"/>
        <v>-1099.8900000000003</v>
      </c>
    </row>
    <row r="49" spans="1:17" x14ac:dyDescent="0.35">
      <c r="A49">
        <v>51300</v>
      </c>
      <c r="B49" s="2">
        <v>724268.98</v>
      </c>
      <c r="C49" s="2">
        <v>1273776.53</v>
      </c>
      <c r="D49" s="2">
        <v>14856.58</v>
      </c>
      <c r="E49" s="2">
        <v>14856.58</v>
      </c>
      <c r="F49" s="2">
        <v>14794.06</v>
      </c>
      <c r="G49" s="2">
        <v>27069.41</v>
      </c>
      <c r="H49" s="2">
        <v>303.49</v>
      </c>
      <c r="I49" s="2">
        <v>303.49</v>
      </c>
      <c r="J49" s="100">
        <f t="shared" si="0"/>
        <v>1331166.08</v>
      </c>
      <c r="K49" s="2">
        <v>1273857.6599999997</v>
      </c>
      <c r="L49" s="3">
        <f t="shared" si="1"/>
        <v>57308.420000000391</v>
      </c>
      <c r="M49" s="101">
        <f t="shared" si="2"/>
        <v>4.3051292292544285E-2</v>
      </c>
      <c r="O49" s="2">
        <v>51452.78</v>
      </c>
      <c r="P49" s="3">
        <f t="shared" si="3"/>
        <v>-1279713.3</v>
      </c>
    </row>
    <row r="50" spans="1:17" x14ac:dyDescent="0.35">
      <c r="A50">
        <v>51400</v>
      </c>
      <c r="B50" s="2">
        <v>263242.71999999997</v>
      </c>
      <c r="C50" s="2">
        <v>453419.68</v>
      </c>
      <c r="D50" s="2">
        <v>5400.06</v>
      </c>
      <c r="E50" s="2">
        <v>5400.06</v>
      </c>
      <c r="F50" s="2">
        <v>75311.320000000007</v>
      </c>
      <c r="G50" s="2">
        <v>137799.96</v>
      </c>
      <c r="H50" s="2">
        <v>1544.93</v>
      </c>
      <c r="I50" s="2">
        <v>1544.93</v>
      </c>
      <c r="J50" s="100">
        <f t="shared" si="0"/>
        <v>605109.62000000011</v>
      </c>
      <c r="K50" s="2">
        <v>619681.40999999992</v>
      </c>
      <c r="L50" s="3">
        <f t="shared" si="1"/>
        <v>-14571.789999999804</v>
      </c>
      <c r="M50" s="101">
        <f t="shared" si="2"/>
        <v>-2.408124002391468E-2</v>
      </c>
      <c r="O50" s="2">
        <v>28244.92</v>
      </c>
      <c r="P50" s="3">
        <f t="shared" si="3"/>
        <v>-576864.70000000007</v>
      </c>
    </row>
    <row r="51" spans="1:17" x14ac:dyDescent="0.35">
      <c r="A51">
        <v>51500</v>
      </c>
      <c r="B51" s="2">
        <v>0</v>
      </c>
      <c r="C51" s="109">
        <v>-290.69</v>
      </c>
      <c r="D51" s="2">
        <v>0</v>
      </c>
      <c r="E51" s="2">
        <v>0</v>
      </c>
      <c r="F51" s="2">
        <v>2892.04</v>
      </c>
      <c r="G51" s="2">
        <v>5291.72</v>
      </c>
      <c r="H51" s="2">
        <v>59.33</v>
      </c>
      <c r="I51" s="2">
        <v>59.33</v>
      </c>
      <c r="J51" s="100">
        <f t="shared" si="0"/>
        <v>5119.6899999999996</v>
      </c>
      <c r="K51" s="2">
        <v>9039.6899999999987</v>
      </c>
      <c r="L51" s="3">
        <f t="shared" si="1"/>
        <v>-3919.9999999999991</v>
      </c>
      <c r="M51" s="101">
        <f t="shared" si="2"/>
        <v>-0.76567135900806482</v>
      </c>
      <c r="O51" s="2">
        <v>290.69</v>
      </c>
      <c r="P51" s="3">
        <f t="shared" si="3"/>
        <v>-4829</v>
      </c>
    </row>
    <row r="52" spans="1:17" x14ac:dyDescent="0.35">
      <c r="A52">
        <v>51700</v>
      </c>
      <c r="B52" s="2">
        <v>0</v>
      </c>
      <c r="C52" s="109">
        <v>-3931.89</v>
      </c>
      <c r="D52" s="2">
        <v>0</v>
      </c>
      <c r="E52" s="2">
        <v>0</v>
      </c>
      <c r="F52" s="2">
        <v>45560.05</v>
      </c>
      <c r="G52" s="2">
        <v>83363.39</v>
      </c>
      <c r="H52" s="2">
        <v>934.57</v>
      </c>
      <c r="I52" s="2">
        <v>934.57</v>
      </c>
      <c r="J52" s="100">
        <f t="shared" si="0"/>
        <v>81300.640000000014</v>
      </c>
      <c r="K52" s="2">
        <v>73892.649999999994</v>
      </c>
      <c r="L52" s="3">
        <f t="shared" si="1"/>
        <v>7407.9900000000198</v>
      </c>
      <c r="M52" s="101">
        <f t="shared" si="2"/>
        <v>9.1118470900106302E-2</v>
      </c>
      <c r="O52" s="2">
        <v>3931.89</v>
      </c>
      <c r="P52" s="3">
        <f t="shared" si="3"/>
        <v>-77368.750000000015</v>
      </c>
    </row>
    <row r="53" spans="1:17" x14ac:dyDescent="0.35">
      <c r="A53">
        <v>51800</v>
      </c>
      <c r="B53" s="2">
        <v>1348581.05</v>
      </c>
      <c r="C53" s="2">
        <v>2344626.46</v>
      </c>
      <c r="D53" s="2">
        <v>27663.47</v>
      </c>
      <c r="E53" s="2">
        <v>27663.47</v>
      </c>
      <c r="F53" s="2">
        <v>6371.4</v>
      </c>
      <c r="G53" s="2">
        <v>11657.97</v>
      </c>
      <c r="H53" s="2">
        <v>130.69999999999999</v>
      </c>
      <c r="I53" s="2">
        <v>130.69999999999999</v>
      </c>
      <c r="J53" s="100">
        <f t="shared" si="0"/>
        <v>2411872.7700000009</v>
      </c>
      <c r="K53" s="2">
        <v>2524106.1399999997</v>
      </c>
      <c r="L53" s="3">
        <f t="shared" si="1"/>
        <v>-112233.36999999871</v>
      </c>
      <c r="M53" s="101">
        <f t="shared" si="2"/>
        <v>-4.6533702521961255E-2</v>
      </c>
      <c r="O53" s="2">
        <v>126039.74</v>
      </c>
      <c r="P53" s="3">
        <f t="shared" si="3"/>
        <v>-2285833.0300000007</v>
      </c>
    </row>
    <row r="54" spans="1:17" x14ac:dyDescent="0.35">
      <c r="A54">
        <v>52200</v>
      </c>
      <c r="B54" s="2">
        <v>0</v>
      </c>
      <c r="C54" s="109">
        <v>-191.77</v>
      </c>
      <c r="D54" s="2">
        <v>0</v>
      </c>
      <c r="E54" s="2">
        <v>0</v>
      </c>
      <c r="F54" s="2">
        <v>5369.9</v>
      </c>
      <c r="G54" s="2">
        <v>9825.43</v>
      </c>
      <c r="H54" s="2">
        <v>110.15</v>
      </c>
      <c r="I54" s="2">
        <v>110.15</v>
      </c>
      <c r="J54" s="100">
        <f t="shared" si="0"/>
        <v>9853.9599999999991</v>
      </c>
      <c r="K54" s="2">
        <v>11536.659999999994</v>
      </c>
      <c r="L54" s="3">
        <f t="shared" si="1"/>
        <v>-1682.6999999999953</v>
      </c>
      <c r="M54" s="101">
        <f t="shared" si="2"/>
        <v>-0.1707638350470263</v>
      </c>
      <c r="O54" s="2">
        <v>191.77</v>
      </c>
      <c r="P54" s="3">
        <f t="shared" si="3"/>
        <v>-9662.1899999999987</v>
      </c>
    </row>
    <row r="55" spans="1:17" x14ac:dyDescent="0.35">
      <c r="A55">
        <v>53000</v>
      </c>
      <c r="B55" s="2">
        <v>0</v>
      </c>
      <c r="C55" s="2">
        <v>0</v>
      </c>
      <c r="D55" s="2">
        <v>0</v>
      </c>
      <c r="E55" s="2">
        <v>0</v>
      </c>
      <c r="F55" s="2">
        <v>0</v>
      </c>
      <c r="G55" s="2">
        <v>0</v>
      </c>
      <c r="H55" s="2">
        <v>0</v>
      </c>
      <c r="I55" s="2">
        <v>0</v>
      </c>
      <c r="J55" s="100">
        <f t="shared" si="0"/>
        <v>0</v>
      </c>
      <c r="K55" s="2">
        <v>444.64</v>
      </c>
      <c r="L55" s="3">
        <f t="shared" si="1"/>
        <v>-444.64</v>
      </c>
      <c r="M55" s="101">
        <f t="shared" si="2"/>
        <v>0</v>
      </c>
      <c r="O55" s="2">
        <v>0</v>
      </c>
      <c r="P55" s="3">
        <f t="shared" si="3"/>
        <v>0</v>
      </c>
    </row>
    <row r="56" spans="1:17" x14ac:dyDescent="0.35">
      <c r="A56">
        <v>54100</v>
      </c>
      <c r="B56" s="2">
        <v>0</v>
      </c>
      <c r="C56" s="2">
        <v>0</v>
      </c>
      <c r="D56" s="2">
        <v>0</v>
      </c>
      <c r="E56" s="2">
        <v>0</v>
      </c>
      <c r="F56" s="2">
        <v>0</v>
      </c>
      <c r="G56" s="2">
        <v>0</v>
      </c>
      <c r="H56" s="2">
        <v>0</v>
      </c>
      <c r="I56" s="2">
        <v>0</v>
      </c>
      <c r="J56" s="100">
        <f t="shared" si="0"/>
        <v>0</v>
      </c>
      <c r="K56" s="2">
        <v>0</v>
      </c>
      <c r="L56" s="3">
        <f t="shared" si="1"/>
        <v>0</v>
      </c>
      <c r="M56" s="101">
        <f t="shared" si="2"/>
        <v>0</v>
      </c>
      <c r="O56" s="2">
        <v>227.71</v>
      </c>
      <c r="P56" s="3">
        <f t="shared" si="3"/>
        <v>227.71</v>
      </c>
      <c r="Q56" t="s">
        <v>66</v>
      </c>
    </row>
    <row r="57" spans="1:17" x14ac:dyDescent="0.35">
      <c r="A57">
        <v>54200</v>
      </c>
      <c r="B57" s="2">
        <v>4862603.7300000004</v>
      </c>
      <c r="C57" s="2">
        <v>8422369</v>
      </c>
      <c r="D57" s="2">
        <v>99747.14</v>
      </c>
      <c r="E57" s="2">
        <v>99747.14</v>
      </c>
      <c r="F57" s="2">
        <v>149586.73000000001</v>
      </c>
      <c r="G57" s="2">
        <v>273704.53999999998</v>
      </c>
      <c r="H57" s="2">
        <v>3068.46</v>
      </c>
      <c r="I57" s="2">
        <v>3068.46</v>
      </c>
      <c r="J57" s="100">
        <f t="shared" si="0"/>
        <v>8901704.7400000021</v>
      </c>
      <c r="K57" s="2">
        <v>9083096.2300000023</v>
      </c>
      <c r="L57" s="3">
        <f t="shared" si="1"/>
        <v>-181391.49000000022</v>
      </c>
      <c r="M57" s="101">
        <f t="shared" si="2"/>
        <v>-2.0377163172455456E-2</v>
      </c>
      <c r="O57" s="2">
        <v>484270.88</v>
      </c>
      <c r="P57" s="3">
        <f t="shared" si="3"/>
        <v>-8417433.8600000013</v>
      </c>
    </row>
    <row r="58" spans="1:17" x14ac:dyDescent="0.35">
      <c r="A58">
        <v>54300</v>
      </c>
      <c r="B58" s="2">
        <v>7022.7</v>
      </c>
      <c r="C58" s="2">
        <v>10407.64</v>
      </c>
      <c r="D58" s="2">
        <v>144.04</v>
      </c>
      <c r="E58" s="2">
        <v>144.04</v>
      </c>
      <c r="F58" s="2">
        <v>10789.72</v>
      </c>
      <c r="G58" s="2">
        <v>19742.64</v>
      </c>
      <c r="H58" s="2">
        <v>221.33</v>
      </c>
      <c r="I58" s="2">
        <v>221.33</v>
      </c>
      <c r="J58" s="100">
        <f t="shared" si="0"/>
        <v>30881.020000000004</v>
      </c>
      <c r="K58" s="2">
        <v>42878.279999999984</v>
      </c>
      <c r="L58" s="3">
        <f t="shared" si="1"/>
        <v>-11997.25999999998</v>
      </c>
      <c r="M58" s="101">
        <f t="shared" si="2"/>
        <v>-0.38849947313916378</v>
      </c>
      <c r="O58" s="2">
        <v>2441.9899999999998</v>
      </c>
      <c r="P58" s="3">
        <f t="shared" si="3"/>
        <v>-28439.030000000006</v>
      </c>
    </row>
    <row r="59" spans="1:17" x14ac:dyDescent="0.35">
      <c r="A59">
        <v>60400</v>
      </c>
      <c r="B59" s="2">
        <v>0</v>
      </c>
      <c r="C59" s="2">
        <v>0</v>
      </c>
      <c r="D59" s="2">
        <v>0</v>
      </c>
      <c r="E59" s="2">
        <v>0</v>
      </c>
      <c r="F59" s="2">
        <v>4473.6000000000004</v>
      </c>
      <c r="G59" s="2">
        <v>8185.52</v>
      </c>
      <c r="H59" s="2">
        <v>91.76</v>
      </c>
      <c r="I59" s="2">
        <v>91.76</v>
      </c>
      <c r="J59" s="100">
        <f t="shared" si="0"/>
        <v>8369.0400000000009</v>
      </c>
      <c r="K59" s="2">
        <v>11085.11</v>
      </c>
      <c r="L59" s="3">
        <f t="shared" si="1"/>
        <v>-2716.0699999999997</v>
      </c>
      <c r="M59" s="101">
        <f t="shared" si="2"/>
        <v>-0.32453782034737549</v>
      </c>
      <c r="O59" s="2">
        <v>0</v>
      </c>
      <c r="P59" s="3">
        <f t="shared" si="3"/>
        <v>-8369.0400000000009</v>
      </c>
    </row>
    <row r="60" spans="1:17" x14ac:dyDescent="0.35">
      <c r="A60">
        <v>60601</v>
      </c>
      <c r="B60" s="2">
        <v>0</v>
      </c>
      <c r="C60" s="109">
        <v>-1216.32</v>
      </c>
      <c r="D60" s="2">
        <v>0</v>
      </c>
      <c r="E60" s="2">
        <v>0</v>
      </c>
      <c r="F60" s="2">
        <v>13093.84</v>
      </c>
      <c r="G60" s="2">
        <v>23958.32</v>
      </c>
      <c r="H60" s="2">
        <v>268.58999999999997</v>
      </c>
      <c r="I60" s="2">
        <v>268.58999999999997</v>
      </c>
      <c r="J60" s="100">
        <f t="shared" si="0"/>
        <v>23279.179999999989</v>
      </c>
      <c r="K60" s="2">
        <v>23834.409999999996</v>
      </c>
      <c r="L60" s="3">
        <f t="shared" si="1"/>
        <v>-555.23000000000684</v>
      </c>
      <c r="M60" s="101">
        <f t="shared" si="2"/>
        <v>-2.3850926020590378E-2</v>
      </c>
      <c r="O60" s="2">
        <v>1216.32</v>
      </c>
      <c r="P60" s="3">
        <f t="shared" si="3"/>
        <v>-22062.85999999999</v>
      </c>
    </row>
    <row r="61" spans="1:17" x14ac:dyDescent="0.35">
      <c r="A61">
        <v>60700</v>
      </c>
      <c r="B61" s="2">
        <v>73729.789999999994</v>
      </c>
      <c r="C61" s="2">
        <v>127002.25</v>
      </c>
      <c r="D61" s="2">
        <v>1512.38</v>
      </c>
      <c r="E61" s="2">
        <v>1512.38</v>
      </c>
      <c r="F61" s="2">
        <v>8800.7000000000007</v>
      </c>
      <c r="G61" s="2">
        <v>16103.1</v>
      </c>
      <c r="H61" s="2">
        <v>180.52</v>
      </c>
      <c r="I61" s="2">
        <v>180.52</v>
      </c>
      <c r="J61" s="100">
        <f t="shared" si="0"/>
        <v>146491.15</v>
      </c>
      <c r="K61" s="2">
        <v>158684.28999999998</v>
      </c>
      <c r="L61" s="3">
        <f t="shared" si="1"/>
        <v>-12193.139999999985</v>
      </c>
      <c r="M61" s="101">
        <f t="shared" si="2"/>
        <v>-8.3234652741820819E-2</v>
      </c>
      <c r="O61" s="2">
        <v>7904.61</v>
      </c>
      <c r="P61" s="3">
        <f t="shared" si="3"/>
        <v>-138586.54</v>
      </c>
    </row>
    <row r="62" spans="1:17" x14ac:dyDescent="0.35">
      <c r="A62">
        <v>61000</v>
      </c>
      <c r="B62" s="2">
        <v>31482.36</v>
      </c>
      <c r="C62" s="2">
        <v>54956.88</v>
      </c>
      <c r="D62" s="2">
        <v>645.79999999999995</v>
      </c>
      <c r="E62" s="2">
        <v>645.79999999999995</v>
      </c>
      <c r="F62" s="2">
        <v>23.4</v>
      </c>
      <c r="G62" s="2">
        <v>42.82</v>
      </c>
      <c r="H62" s="2">
        <v>0.48</v>
      </c>
      <c r="I62" s="2">
        <v>0.48</v>
      </c>
      <c r="J62" s="100">
        <f t="shared" si="0"/>
        <v>56292.260000000009</v>
      </c>
      <c r="K62" s="2">
        <v>51797.279999999992</v>
      </c>
      <c r="L62" s="3">
        <f t="shared" si="1"/>
        <v>4494.9800000000178</v>
      </c>
      <c r="M62" s="101">
        <f t="shared" si="2"/>
        <v>7.9850764563370119E-2</v>
      </c>
      <c r="O62" s="2">
        <v>2647.67</v>
      </c>
      <c r="P62" s="3">
        <f t="shared" si="3"/>
        <v>-53644.590000000011</v>
      </c>
    </row>
    <row r="63" spans="1:17" x14ac:dyDescent="0.35">
      <c r="A63">
        <v>63500</v>
      </c>
      <c r="B63" s="2">
        <v>0</v>
      </c>
      <c r="C63" s="2">
        <v>0</v>
      </c>
      <c r="D63" s="2">
        <v>0</v>
      </c>
      <c r="E63" s="2">
        <v>0</v>
      </c>
      <c r="F63" s="2">
        <v>0</v>
      </c>
      <c r="G63" s="2">
        <v>0</v>
      </c>
      <c r="H63" s="2">
        <v>0</v>
      </c>
      <c r="I63" s="2">
        <v>0</v>
      </c>
      <c r="J63" s="100">
        <f t="shared" si="0"/>
        <v>0</v>
      </c>
      <c r="K63" s="2">
        <v>0</v>
      </c>
      <c r="L63" s="3">
        <f t="shared" si="1"/>
        <v>0</v>
      </c>
      <c r="M63" s="101">
        <f t="shared" si="2"/>
        <v>0</v>
      </c>
      <c r="O63" s="2">
        <v>545.79</v>
      </c>
      <c r="P63" s="3">
        <f t="shared" si="3"/>
        <v>545.79</v>
      </c>
      <c r="Q63" t="s">
        <v>67</v>
      </c>
    </row>
    <row r="64" spans="1:17" x14ac:dyDescent="0.35">
      <c r="A64">
        <v>63700</v>
      </c>
      <c r="B64" s="2">
        <v>8027.01</v>
      </c>
      <c r="C64" s="2">
        <v>14082.07</v>
      </c>
      <c r="D64" s="2">
        <v>164.67</v>
      </c>
      <c r="E64" s="2">
        <v>164.67</v>
      </c>
      <c r="F64" s="2">
        <v>1032.01</v>
      </c>
      <c r="G64" s="2">
        <v>1888.32</v>
      </c>
      <c r="H64" s="2">
        <v>21.17</v>
      </c>
      <c r="I64" s="2">
        <v>21.17</v>
      </c>
      <c r="J64" s="100">
        <f t="shared" si="0"/>
        <v>16342.069999999998</v>
      </c>
      <c r="K64" s="2">
        <v>14370.509999999998</v>
      </c>
      <c r="L64" s="3">
        <f t="shared" si="1"/>
        <v>1971.5599999999995</v>
      </c>
      <c r="M64" s="101">
        <f t="shared" si="2"/>
        <v>0.12064322328811465</v>
      </c>
      <c r="O64" s="2">
        <v>605.36</v>
      </c>
      <c r="P64" s="3">
        <f t="shared" si="3"/>
        <v>-15736.709999999997</v>
      </c>
    </row>
    <row r="65" spans="1:17" x14ac:dyDescent="0.35">
      <c r="A65">
        <v>64100</v>
      </c>
      <c r="B65" s="2">
        <v>13147.76</v>
      </c>
      <c r="C65" s="2">
        <v>22029.49</v>
      </c>
      <c r="D65" s="2">
        <v>269.7</v>
      </c>
      <c r="E65" s="2">
        <v>269.7</v>
      </c>
      <c r="F65" s="2">
        <v>12509.92</v>
      </c>
      <c r="G65" s="2">
        <v>22889.97</v>
      </c>
      <c r="H65" s="2">
        <v>256.63</v>
      </c>
      <c r="I65" s="2">
        <v>256.63</v>
      </c>
      <c r="J65" s="100">
        <f t="shared" si="0"/>
        <v>45972.12</v>
      </c>
      <c r="K65" s="2">
        <v>46170.42</v>
      </c>
      <c r="L65" s="3">
        <f t="shared" si="1"/>
        <v>-198.29999999999563</v>
      </c>
      <c r="M65" s="101">
        <f t="shared" si="2"/>
        <v>-4.3134839115532547E-3</v>
      </c>
      <c r="O65" s="2">
        <v>2027.42</v>
      </c>
      <c r="P65" s="3">
        <f t="shared" si="3"/>
        <v>-43944.700000000004</v>
      </c>
    </row>
    <row r="66" spans="1:17" x14ac:dyDescent="0.35">
      <c r="A66">
        <v>67100</v>
      </c>
      <c r="B66" s="2">
        <v>0</v>
      </c>
      <c r="C66" s="109">
        <v>-521.52</v>
      </c>
      <c r="D66" s="2">
        <v>0</v>
      </c>
      <c r="E66" s="2">
        <v>0</v>
      </c>
      <c r="F66" s="2">
        <v>5834.27</v>
      </c>
      <c r="G66" s="2">
        <v>10675.29</v>
      </c>
      <c r="H66" s="2">
        <v>119.68</v>
      </c>
      <c r="I66" s="2">
        <v>119.68</v>
      </c>
      <c r="J66" s="100">
        <f t="shared" si="0"/>
        <v>10393.130000000001</v>
      </c>
      <c r="K66" s="2">
        <v>9749.84</v>
      </c>
      <c r="L66" s="3">
        <f t="shared" si="1"/>
        <v>643.29000000000087</v>
      </c>
      <c r="M66" s="101">
        <f t="shared" si="2"/>
        <v>6.1895694559771772E-2</v>
      </c>
      <c r="O66" s="2">
        <v>521.52</v>
      </c>
      <c r="P66" s="3">
        <f t="shared" si="3"/>
        <v>-9871.61</v>
      </c>
    </row>
    <row r="67" spans="1:17" x14ac:dyDescent="0.35">
      <c r="A67">
        <v>67300</v>
      </c>
      <c r="B67" s="2">
        <v>17719.68</v>
      </c>
      <c r="C67" s="2">
        <v>30138.22</v>
      </c>
      <c r="D67" s="2">
        <v>363.44</v>
      </c>
      <c r="E67" s="2">
        <v>363.44</v>
      </c>
      <c r="F67" s="2">
        <v>0</v>
      </c>
      <c r="G67" s="2">
        <v>0</v>
      </c>
      <c r="H67" s="2">
        <v>0</v>
      </c>
      <c r="I67" s="2">
        <v>0</v>
      </c>
      <c r="J67" s="100">
        <f t="shared" ref="J67:J130" si="4">SUM(C67:I67)-F67</f>
        <v>30865.1</v>
      </c>
      <c r="K67" s="2">
        <v>30558.120000000003</v>
      </c>
      <c r="L67" s="3">
        <f t="shared" ref="L67:L130" si="5">J67-K67</f>
        <v>306.97999999999593</v>
      </c>
      <c r="M67" s="101">
        <f t="shared" ref="M67:M130" si="6">IF(J67=0,0,L67/J67)</f>
        <v>9.9458611830188764E-3</v>
      </c>
      <c r="O67" s="2">
        <v>2283.79</v>
      </c>
      <c r="P67" s="3">
        <f t="shared" ref="P67:P130" si="7">O67-J67</f>
        <v>-28581.309999999998</v>
      </c>
    </row>
    <row r="68" spans="1:17" x14ac:dyDescent="0.35">
      <c r="A68">
        <v>67500</v>
      </c>
      <c r="B68" s="2">
        <v>284253.68</v>
      </c>
      <c r="C68" s="2">
        <v>489852.55</v>
      </c>
      <c r="D68" s="2">
        <v>5830.85</v>
      </c>
      <c r="E68" s="2">
        <v>5830.85</v>
      </c>
      <c r="F68" s="2">
        <v>76349.72</v>
      </c>
      <c r="G68" s="2">
        <v>139700.51</v>
      </c>
      <c r="H68" s="2">
        <v>1566.16</v>
      </c>
      <c r="I68" s="2">
        <v>1566.16</v>
      </c>
      <c r="J68" s="100">
        <f t="shared" si="4"/>
        <v>644347.08000000007</v>
      </c>
      <c r="K68" s="2">
        <v>621206.16999999993</v>
      </c>
      <c r="L68" s="3">
        <f t="shared" si="5"/>
        <v>23140.910000000149</v>
      </c>
      <c r="M68" s="101">
        <f t="shared" si="6"/>
        <v>3.5913734566780604E-2</v>
      </c>
      <c r="O68" s="2">
        <v>30259.53</v>
      </c>
      <c r="P68" s="3">
        <f t="shared" si="7"/>
        <v>-614087.55000000005</v>
      </c>
    </row>
    <row r="69" spans="1:17" x14ac:dyDescent="0.35">
      <c r="A69">
        <v>67900</v>
      </c>
      <c r="B69" s="2">
        <v>0</v>
      </c>
      <c r="C69" s="2">
        <v>0</v>
      </c>
      <c r="D69" s="2">
        <v>0</v>
      </c>
      <c r="E69" s="2">
        <v>0</v>
      </c>
      <c r="F69" s="2">
        <v>0</v>
      </c>
      <c r="G69" s="2">
        <v>0</v>
      </c>
      <c r="H69" s="2">
        <v>0</v>
      </c>
      <c r="I69" s="2">
        <v>0</v>
      </c>
      <c r="J69" s="100">
        <f t="shared" si="4"/>
        <v>0</v>
      </c>
      <c r="K69" s="2">
        <v>0</v>
      </c>
      <c r="L69" s="3">
        <f t="shared" si="5"/>
        <v>0</v>
      </c>
      <c r="M69" s="101">
        <f t="shared" si="6"/>
        <v>0</v>
      </c>
      <c r="O69" s="2">
        <v>76.569999999999993</v>
      </c>
      <c r="P69" s="3">
        <f t="shared" si="7"/>
        <v>76.569999999999993</v>
      </c>
      <c r="Q69" t="s">
        <v>68</v>
      </c>
    </row>
    <row r="70" spans="1:17" x14ac:dyDescent="0.35">
      <c r="A70">
        <v>68200</v>
      </c>
      <c r="B70" s="2">
        <v>0</v>
      </c>
      <c r="C70" s="109">
        <v>-2030.02</v>
      </c>
      <c r="D70" s="2">
        <v>0</v>
      </c>
      <c r="E70" s="2">
        <v>0</v>
      </c>
      <c r="F70" s="2">
        <v>4863.4799999999996</v>
      </c>
      <c r="G70" s="2">
        <v>8899.1</v>
      </c>
      <c r="H70" s="2">
        <v>99.78</v>
      </c>
      <c r="I70" s="2">
        <v>99.78</v>
      </c>
      <c r="J70" s="100">
        <f t="shared" si="4"/>
        <v>7068.6400000000012</v>
      </c>
      <c r="K70" s="2">
        <v>8836.0999999999985</v>
      </c>
      <c r="L70" s="3">
        <f t="shared" si="5"/>
        <v>-1767.4599999999973</v>
      </c>
      <c r="M70" s="101">
        <f t="shared" si="6"/>
        <v>-0.25004244097874512</v>
      </c>
      <c r="O70" s="2">
        <v>2030.02</v>
      </c>
      <c r="P70" s="3">
        <f t="shared" si="7"/>
        <v>-5038.6200000000008</v>
      </c>
    </row>
    <row r="71" spans="1:17" x14ac:dyDescent="0.35">
      <c r="A71">
        <v>68700</v>
      </c>
      <c r="B71" s="2">
        <v>0</v>
      </c>
      <c r="C71" s="2">
        <v>0</v>
      </c>
      <c r="D71" s="2">
        <v>0</v>
      </c>
      <c r="E71" s="2">
        <v>0</v>
      </c>
      <c r="F71" s="2">
        <v>944.76</v>
      </c>
      <c r="G71" s="2">
        <v>1728.7</v>
      </c>
      <c r="H71" s="2">
        <v>19.38</v>
      </c>
      <c r="I71" s="2">
        <v>19.38</v>
      </c>
      <c r="J71" s="100">
        <f t="shared" si="4"/>
        <v>1767.4600000000003</v>
      </c>
      <c r="K71" s="2">
        <v>0</v>
      </c>
      <c r="L71" s="3">
        <f t="shared" si="5"/>
        <v>1767.4600000000003</v>
      </c>
      <c r="M71" s="101">
        <f t="shared" si="6"/>
        <v>1</v>
      </c>
      <c r="O71" s="2">
        <v>0</v>
      </c>
      <c r="P71" s="3">
        <f t="shared" si="7"/>
        <v>-1767.4600000000003</v>
      </c>
    </row>
    <row r="72" spans="1:17" x14ac:dyDescent="0.35">
      <c r="A72">
        <v>70101</v>
      </c>
      <c r="B72" s="2">
        <v>187670.24</v>
      </c>
      <c r="C72" s="2">
        <v>323007.34000000003</v>
      </c>
      <c r="D72" s="2">
        <v>3849.63</v>
      </c>
      <c r="E72" s="2">
        <v>3849.63</v>
      </c>
      <c r="F72" s="2">
        <v>34641.550000000003</v>
      </c>
      <c r="G72" s="2">
        <v>63385.47</v>
      </c>
      <c r="H72" s="2">
        <v>710.6</v>
      </c>
      <c r="I72" s="2">
        <v>710.6</v>
      </c>
      <c r="J72" s="100">
        <f t="shared" si="4"/>
        <v>395513.26999999996</v>
      </c>
      <c r="K72" s="2">
        <v>365041.91000000003</v>
      </c>
      <c r="L72" s="3">
        <f t="shared" si="5"/>
        <v>30471.359999999928</v>
      </c>
      <c r="M72" s="101">
        <f t="shared" si="6"/>
        <v>7.7042573059558611E-2</v>
      </c>
      <c r="O72" s="2">
        <v>20381.099999999999</v>
      </c>
      <c r="P72" s="3">
        <f t="shared" si="7"/>
        <v>-375132.17</v>
      </c>
    </row>
    <row r="73" spans="1:17" x14ac:dyDescent="0.35">
      <c r="A73">
        <v>70102</v>
      </c>
      <c r="B73" s="2">
        <v>122238.62</v>
      </c>
      <c r="C73" s="2">
        <v>214526.72</v>
      </c>
      <c r="D73" s="2">
        <v>2507.46</v>
      </c>
      <c r="E73" s="2">
        <v>2507.46</v>
      </c>
      <c r="F73" s="2">
        <v>1488.49</v>
      </c>
      <c r="G73" s="2">
        <v>2723.52</v>
      </c>
      <c r="H73" s="2">
        <v>30.53</v>
      </c>
      <c r="I73" s="2">
        <v>30.53</v>
      </c>
      <c r="J73" s="100">
        <f t="shared" si="4"/>
        <v>222326.21999999997</v>
      </c>
      <c r="K73" s="2">
        <v>195704.75999999998</v>
      </c>
      <c r="L73" s="3">
        <f t="shared" si="5"/>
        <v>26621.459999999992</v>
      </c>
      <c r="M73" s="101">
        <f t="shared" si="6"/>
        <v>0.11974053262813533</v>
      </c>
      <c r="O73" s="2">
        <v>9139.1</v>
      </c>
      <c r="P73" s="3">
        <f t="shared" si="7"/>
        <v>-213187.11999999997</v>
      </c>
    </row>
    <row r="74" spans="1:17" x14ac:dyDescent="0.35">
      <c r="A74">
        <v>70104</v>
      </c>
      <c r="B74" s="2">
        <v>13590.2</v>
      </c>
      <c r="C74" s="2">
        <v>22823.97</v>
      </c>
      <c r="D74" s="2">
        <v>278.79000000000002</v>
      </c>
      <c r="E74" s="2">
        <v>278.79000000000002</v>
      </c>
      <c r="F74" s="2">
        <v>9519.69</v>
      </c>
      <c r="G74" s="2">
        <v>17418.759999999998</v>
      </c>
      <c r="H74" s="2">
        <v>195.28</v>
      </c>
      <c r="I74" s="2">
        <v>195.28</v>
      </c>
      <c r="J74" s="100">
        <f t="shared" si="4"/>
        <v>41190.869999999995</v>
      </c>
      <c r="K74" s="2">
        <v>40498.590000000004</v>
      </c>
      <c r="L74" s="3">
        <f t="shared" si="5"/>
        <v>692.27999999999156</v>
      </c>
      <c r="M74" s="101">
        <f t="shared" si="6"/>
        <v>1.680663700475352E-2</v>
      </c>
      <c r="O74" s="2">
        <v>2042.47</v>
      </c>
      <c r="P74" s="3">
        <f t="shared" si="7"/>
        <v>-39148.399999999994</v>
      </c>
    </row>
    <row r="75" spans="1:17" x14ac:dyDescent="0.35">
      <c r="A75">
        <v>70108</v>
      </c>
      <c r="B75" s="2">
        <v>21954.14</v>
      </c>
      <c r="C75" s="2">
        <v>38953.1</v>
      </c>
      <c r="D75" s="2">
        <v>450.33</v>
      </c>
      <c r="E75" s="2">
        <v>450.33</v>
      </c>
      <c r="F75" s="2">
        <v>1390.98</v>
      </c>
      <c r="G75" s="2">
        <v>2545.23</v>
      </c>
      <c r="H75" s="2">
        <v>28.55</v>
      </c>
      <c r="I75" s="2">
        <v>28.55</v>
      </c>
      <c r="J75" s="100">
        <f t="shared" si="4"/>
        <v>42456.090000000011</v>
      </c>
      <c r="K75" s="2">
        <v>26565.39</v>
      </c>
      <c r="L75" s="3">
        <f t="shared" si="5"/>
        <v>15890.700000000012</v>
      </c>
      <c r="M75" s="101">
        <f t="shared" si="6"/>
        <v>0.37428552652870312</v>
      </c>
      <c r="O75" s="2">
        <v>1217.05</v>
      </c>
      <c r="P75" s="3">
        <f t="shared" si="7"/>
        <v>-41239.040000000008</v>
      </c>
    </row>
    <row r="76" spans="1:17" x14ac:dyDescent="0.35">
      <c r="A76">
        <v>70202</v>
      </c>
      <c r="B76" s="2">
        <v>297788.07</v>
      </c>
      <c r="C76" s="2">
        <v>508498.52</v>
      </c>
      <c r="D76" s="2">
        <v>6108.55</v>
      </c>
      <c r="E76" s="2">
        <v>6108.55</v>
      </c>
      <c r="F76" s="2">
        <v>66214.53</v>
      </c>
      <c r="G76" s="2">
        <v>121155.06</v>
      </c>
      <c r="H76" s="2">
        <v>1358.26</v>
      </c>
      <c r="I76" s="2">
        <v>1358.26</v>
      </c>
      <c r="J76" s="100">
        <f t="shared" si="4"/>
        <v>644587.19999999995</v>
      </c>
      <c r="K76" s="2">
        <v>676893.08999999985</v>
      </c>
      <c r="L76" s="3">
        <f t="shared" si="5"/>
        <v>-32305.889999999898</v>
      </c>
      <c r="M76" s="101">
        <f t="shared" si="6"/>
        <v>-5.0118727148165371E-2</v>
      </c>
      <c r="O76" s="2">
        <v>36377.35</v>
      </c>
      <c r="P76" s="3">
        <f t="shared" si="7"/>
        <v>-608209.85</v>
      </c>
    </row>
    <row r="77" spans="1:17" x14ac:dyDescent="0.35">
      <c r="A77">
        <v>70203</v>
      </c>
      <c r="B77" s="2">
        <v>1200723.77</v>
      </c>
      <c r="C77" s="2">
        <v>2079874.8</v>
      </c>
      <c r="D77" s="2">
        <v>24630.23</v>
      </c>
      <c r="E77" s="2">
        <v>24630.23</v>
      </c>
      <c r="F77" s="2">
        <v>69566.91</v>
      </c>
      <c r="G77" s="2">
        <v>127289.26</v>
      </c>
      <c r="H77" s="2">
        <v>1427.01</v>
      </c>
      <c r="I77" s="2">
        <v>1427.01</v>
      </c>
      <c r="J77" s="100">
        <f t="shared" si="4"/>
        <v>2259278.5399999996</v>
      </c>
      <c r="K77" s="2">
        <v>2175308.4700000007</v>
      </c>
      <c r="L77" s="3">
        <f t="shared" si="5"/>
        <v>83970.069999998901</v>
      </c>
      <c r="M77" s="101">
        <f t="shared" si="6"/>
        <v>3.7166762979122935E-2</v>
      </c>
      <c r="O77" s="2">
        <v>117142.21</v>
      </c>
      <c r="P77" s="3">
        <f t="shared" si="7"/>
        <v>-2142136.3299999996</v>
      </c>
    </row>
    <row r="78" spans="1:17" x14ac:dyDescent="0.35">
      <c r="A78">
        <v>70209</v>
      </c>
      <c r="B78" s="2">
        <v>22706.31</v>
      </c>
      <c r="C78" s="2">
        <v>39887.599999999999</v>
      </c>
      <c r="D78" s="2">
        <v>0</v>
      </c>
      <c r="E78" s="2">
        <v>0</v>
      </c>
      <c r="F78" s="2">
        <v>0</v>
      </c>
      <c r="G78" s="2">
        <v>0</v>
      </c>
      <c r="H78" s="2">
        <v>0</v>
      </c>
      <c r="I78" s="2">
        <v>0</v>
      </c>
      <c r="J78" s="100">
        <f t="shared" si="4"/>
        <v>39887.599999999999</v>
      </c>
      <c r="K78" s="2">
        <v>42222.66</v>
      </c>
      <c r="L78" s="3">
        <f t="shared" si="5"/>
        <v>-2335.0600000000049</v>
      </c>
      <c r="M78" s="101">
        <f t="shared" si="6"/>
        <v>-5.8541000210591887E-2</v>
      </c>
      <c r="O78" s="2">
        <v>1659</v>
      </c>
      <c r="P78" s="3">
        <f t="shared" si="7"/>
        <v>-38228.6</v>
      </c>
    </row>
    <row r="79" spans="1:17" x14ac:dyDescent="0.35">
      <c r="A79">
        <v>70212</v>
      </c>
      <c r="B79" s="2">
        <v>11991.24</v>
      </c>
      <c r="C79" s="2">
        <v>19286.84</v>
      </c>
      <c r="D79" s="2">
        <v>245.98</v>
      </c>
      <c r="E79" s="2">
        <v>245.98</v>
      </c>
      <c r="F79" s="2">
        <v>261.55</v>
      </c>
      <c r="G79" s="2">
        <v>478.56</v>
      </c>
      <c r="H79" s="2">
        <v>5.37</v>
      </c>
      <c r="I79" s="2">
        <v>5.37</v>
      </c>
      <c r="J79" s="100">
        <f t="shared" si="4"/>
        <v>20268.099999999999</v>
      </c>
      <c r="K79" s="2">
        <v>12289.709999999997</v>
      </c>
      <c r="L79" s="3">
        <f t="shared" si="5"/>
        <v>7978.3900000000012</v>
      </c>
      <c r="M79" s="101">
        <f t="shared" si="6"/>
        <v>0.3936427193471515</v>
      </c>
      <c r="O79" s="2">
        <v>2653.99</v>
      </c>
      <c r="P79" s="3">
        <f t="shared" si="7"/>
        <v>-17614.11</v>
      </c>
    </row>
    <row r="80" spans="1:17" x14ac:dyDescent="0.35">
      <c r="A80">
        <v>70215</v>
      </c>
      <c r="B80" s="2">
        <v>14987.05</v>
      </c>
      <c r="C80" s="2">
        <v>25412.42</v>
      </c>
      <c r="D80" s="2">
        <v>307.44</v>
      </c>
      <c r="E80" s="2">
        <v>307.44</v>
      </c>
      <c r="F80" s="2">
        <v>0</v>
      </c>
      <c r="G80" s="2">
        <v>0</v>
      </c>
      <c r="H80" s="2">
        <v>0</v>
      </c>
      <c r="I80" s="2">
        <v>0</v>
      </c>
      <c r="J80" s="100">
        <f t="shared" si="4"/>
        <v>26027.299999999996</v>
      </c>
      <c r="K80" s="2">
        <v>35032.100000000006</v>
      </c>
      <c r="L80" s="3">
        <f t="shared" si="5"/>
        <v>-9004.8000000000102</v>
      </c>
      <c r="M80" s="101">
        <f t="shared" si="6"/>
        <v>-0.34597518759149093</v>
      </c>
      <c r="O80" s="2">
        <v>2010.28</v>
      </c>
      <c r="P80" s="3">
        <f t="shared" si="7"/>
        <v>-24017.019999999997</v>
      </c>
    </row>
    <row r="81" spans="1:17" x14ac:dyDescent="0.35">
      <c r="A81">
        <v>70220</v>
      </c>
      <c r="B81" s="2">
        <v>0</v>
      </c>
      <c r="C81" s="2">
        <v>0</v>
      </c>
      <c r="D81" s="2">
        <v>0</v>
      </c>
      <c r="E81" s="2">
        <v>0</v>
      </c>
      <c r="F81" s="2">
        <v>0</v>
      </c>
      <c r="G81" s="2">
        <v>0</v>
      </c>
      <c r="H81" s="2">
        <v>0</v>
      </c>
      <c r="I81" s="2">
        <v>0</v>
      </c>
      <c r="J81" s="100">
        <f t="shared" si="4"/>
        <v>0</v>
      </c>
      <c r="K81" s="2">
        <v>1920.7099999999996</v>
      </c>
      <c r="L81" s="3">
        <f t="shared" si="5"/>
        <v>-1920.7099999999996</v>
      </c>
      <c r="M81" s="101">
        <f t="shared" si="6"/>
        <v>0</v>
      </c>
      <c r="O81" s="2">
        <v>286.86</v>
      </c>
      <c r="P81" s="3">
        <f t="shared" si="7"/>
        <v>286.86</v>
      </c>
      <c r="Q81" t="s">
        <v>116</v>
      </c>
    </row>
    <row r="82" spans="1:17" x14ac:dyDescent="0.35">
      <c r="A82">
        <v>70222</v>
      </c>
      <c r="B82" s="2">
        <v>5285.53</v>
      </c>
      <c r="C82" s="2">
        <v>9192.94</v>
      </c>
      <c r="D82" s="2">
        <v>108.42</v>
      </c>
      <c r="E82" s="2">
        <v>108.42</v>
      </c>
      <c r="F82" s="2">
        <v>0</v>
      </c>
      <c r="G82" s="2">
        <v>0</v>
      </c>
      <c r="H82" s="2">
        <v>0</v>
      </c>
      <c r="I82" s="2">
        <v>0</v>
      </c>
      <c r="J82" s="100">
        <f t="shared" si="4"/>
        <v>9409.7800000000007</v>
      </c>
      <c r="K82" s="2">
        <v>5315.51</v>
      </c>
      <c r="L82" s="3">
        <f t="shared" si="5"/>
        <v>4094.2700000000004</v>
      </c>
      <c r="M82" s="101">
        <f t="shared" si="6"/>
        <v>0.43510794088703458</v>
      </c>
      <c r="O82" s="2">
        <v>478.54</v>
      </c>
      <c r="P82" s="3">
        <f t="shared" si="7"/>
        <v>-8931.24</v>
      </c>
    </row>
    <row r="83" spans="1:17" x14ac:dyDescent="0.35">
      <c r="A83">
        <v>70224</v>
      </c>
      <c r="B83" s="2">
        <v>3225</v>
      </c>
      <c r="C83" s="2">
        <v>5703.52</v>
      </c>
      <c r="D83" s="2">
        <v>66.150000000000006</v>
      </c>
      <c r="E83" s="2">
        <v>66.150000000000006</v>
      </c>
      <c r="F83" s="2">
        <v>0</v>
      </c>
      <c r="G83" s="2">
        <v>0</v>
      </c>
      <c r="H83" s="2">
        <v>0</v>
      </c>
      <c r="I83" s="2">
        <v>0</v>
      </c>
      <c r="J83" s="100">
        <f t="shared" si="4"/>
        <v>5835.82</v>
      </c>
      <c r="K83" s="2">
        <v>1935.2500000000002</v>
      </c>
      <c r="L83" s="3">
        <f t="shared" si="5"/>
        <v>3900.5699999999997</v>
      </c>
      <c r="M83" s="101">
        <f t="shared" si="6"/>
        <v>0.66838422021241228</v>
      </c>
      <c r="O83" s="2">
        <v>197.4</v>
      </c>
      <c r="P83" s="3">
        <f t="shared" si="7"/>
        <v>-5638.42</v>
      </c>
    </row>
    <row r="84" spans="1:17" x14ac:dyDescent="0.35">
      <c r="A84">
        <v>70301</v>
      </c>
      <c r="B84" s="2">
        <v>128029.38</v>
      </c>
      <c r="C84" s="2">
        <v>225121.63</v>
      </c>
      <c r="D84" s="2">
        <v>2626.29</v>
      </c>
      <c r="E84" s="2">
        <v>2626.29</v>
      </c>
      <c r="F84" s="2">
        <v>38546.449999999997</v>
      </c>
      <c r="G84" s="2">
        <v>70530.740000000005</v>
      </c>
      <c r="H84" s="2">
        <v>790.71</v>
      </c>
      <c r="I84" s="2">
        <v>790.71</v>
      </c>
      <c r="J84" s="100">
        <f t="shared" si="4"/>
        <v>302486.37000000005</v>
      </c>
      <c r="K84" s="2">
        <v>92899.88</v>
      </c>
      <c r="L84" s="3">
        <f t="shared" si="5"/>
        <v>209586.49000000005</v>
      </c>
      <c r="M84" s="101">
        <f t="shared" si="6"/>
        <v>0.69287912047078359</v>
      </c>
      <c r="O84" s="2">
        <v>9139.3799999999992</v>
      </c>
      <c r="P84" s="3">
        <f t="shared" si="7"/>
        <v>-293346.99000000005</v>
      </c>
      <c r="Q84" t="s">
        <v>103</v>
      </c>
    </row>
    <row r="85" spans="1:17" x14ac:dyDescent="0.35">
      <c r="A85">
        <v>70303</v>
      </c>
      <c r="B85" s="2">
        <v>39874.410000000003</v>
      </c>
      <c r="C85" s="2">
        <v>70025.14</v>
      </c>
      <c r="D85" s="2">
        <v>817.93</v>
      </c>
      <c r="E85" s="2">
        <v>817.93</v>
      </c>
      <c r="F85" s="2">
        <v>0</v>
      </c>
      <c r="G85" s="2">
        <v>0</v>
      </c>
      <c r="H85" s="2">
        <v>0</v>
      </c>
      <c r="I85" s="2">
        <v>0</v>
      </c>
      <c r="J85" s="100">
        <f t="shared" si="4"/>
        <v>71660.999999999985</v>
      </c>
      <c r="K85" s="2">
        <v>60317.930000000008</v>
      </c>
      <c r="L85" s="3">
        <f t="shared" si="5"/>
        <v>11343.069999999978</v>
      </c>
      <c r="M85" s="101">
        <f t="shared" si="6"/>
        <v>0.1582879111371594</v>
      </c>
      <c r="O85" s="2">
        <v>2696.37</v>
      </c>
      <c r="P85" s="3">
        <f t="shared" si="7"/>
        <v>-68964.62999999999</v>
      </c>
    </row>
    <row r="86" spans="1:17" x14ac:dyDescent="0.35">
      <c r="A86">
        <v>70305</v>
      </c>
      <c r="B86" s="2">
        <v>16081.75</v>
      </c>
      <c r="C86" s="2">
        <v>27362.25</v>
      </c>
      <c r="D86" s="2">
        <v>329.89</v>
      </c>
      <c r="E86" s="2">
        <v>329.89</v>
      </c>
      <c r="F86" s="2">
        <v>3471.78</v>
      </c>
      <c r="G86" s="2">
        <v>6352.29</v>
      </c>
      <c r="H86" s="2">
        <v>71.209999999999994</v>
      </c>
      <c r="I86" s="2">
        <v>71.209999999999994</v>
      </c>
      <c r="J86" s="100">
        <f t="shared" si="4"/>
        <v>34516.74</v>
      </c>
      <c r="K86" s="2">
        <v>46141.729999999996</v>
      </c>
      <c r="L86" s="3">
        <f t="shared" si="5"/>
        <v>-11624.989999999998</v>
      </c>
      <c r="M86" s="101">
        <f t="shared" si="6"/>
        <v>-0.33679281415336437</v>
      </c>
      <c r="O86" s="2">
        <v>2063.1999999999998</v>
      </c>
      <c r="P86" s="3">
        <f t="shared" si="7"/>
        <v>-32453.539999999997</v>
      </c>
    </row>
    <row r="87" spans="1:17" x14ac:dyDescent="0.35">
      <c r="A87">
        <v>70401</v>
      </c>
      <c r="B87" s="2">
        <v>44333.62</v>
      </c>
      <c r="C87" s="2">
        <v>76458.63</v>
      </c>
      <c r="D87" s="2">
        <v>909.4</v>
      </c>
      <c r="E87" s="2">
        <v>909.4</v>
      </c>
      <c r="F87" s="2">
        <v>3063.68</v>
      </c>
      <c r="G87" s="2">
        <v>5605.78</v>
      </c>
      <c r="H87" s="2">
        <v>62.84</v>
      </c>
      <c r="I87" s="2">
        <v>62.84</v>
      </c>
      <c r="J87" s="100">
        <f t="shared" si="4"/>
        <v>84008.889999999985</v>
      </c>
      <c r="K87" s="2">
        <v>103532.32</v>
      </c>
      <c r="L87" s="3">
        <f t="shared" si="5"/>
        <v>-19523.430000000022</v>
      </c>
      <c r="M87" s="101">
        <f t="shared" si="6"/>
        <v>-0.2323971903449745</v>
      </c>
      <c r="O87" s="2">
        <v>4660.46</v>
      </c>
      <c r="P87" s="3">
        <f t="shared" si="7"/>
        <v>-79348.429999999978</v>
      </c>
    </row>
    <row r="88" spans="1:17" x14ac:dyDescent="0.35">
      <c r="A88">
        <v>70402</v>
      </c>
      <c r="B88" s="2">
        <v>1628671.19</v>
      </c>
      <c r="C88" s="2">
        <v>2837098.32</v>
      </c>
      <c r="D88" s="2">
        <v>33408.75</v>
      </c>
      <c r="E88" s="2">
        <v>33408.75</v>
      </c>
      <c r="F88" s="2">
        <v>174123.39</v>
      </c>
      <c r="G88" s="2">
        <v>318824.34999999998</v>
      </c>
      <c r="H88" s="2">
        <v>3571.87</v>
      </c>
      <c r="I88" s="2">
        <v>3571.87</v>
      </c>
      <c r="J88" s="100">
        <f t="shared" si="4"/>
        <v>3229883.91</v>
      </c>
      <c r="K88" s="2">
        <v>3104786.14</v>
      </c>
      <c r="L88" s="3">
        <f t="shared" si="5"/>
        <v>125097.77000000002</v>
      </c>
      <c r="M88" s="101">
        <f t="shared" si="6"/>
        <v>3.8731351802672072E-2</v>
      </c>
      <c r="O88" s="2">
        <v>144450.14000000001</v>
      </c>
      <c r="P88" s="3">
        <f t="shared" si="7"/>
        <v>-3085433.77</v>
      </c>
    </row>
    <row r="89" spans="1:17" x14ac:dyDescent="0.35">
      <c r="A89">
        <v>70403</v>
      </c>
      <c r="B89" s="2">
        <v>0</v>
      </c>
      <c r="C89" s="2">
        <v>0</v>
      </c>
      <c r="D89" s="2">
        <v>0</v>
      </c>
      <c r="E89" s="2">
        <v>0</v>
      </c>
      <c r="F89" s="2">
        <v>0</v>
      </c>
      <c r="G89" s="2">
        <v>0</v>
      </c>
      <c r="H89" s="2">
        <v>0</v>
      </c>
      <c r="I89" s="2">
        <v>0</v>
      </c>
      <c r="J89" s="100">
        <f t="shared" si="4"/>
        <v>0</v>
      </c>
      <c r="K89" s="2">
        <v>323.16999999999996</v>
      </c>
      <c r="L89" s="3">
        <f t="shared" si="5"/>
        <v>-323.16999999999996</v>
      </c>
      <c r="M89" s="101">
        <f t="shared" si="6"/>
        <v>0</v>
      </c>
      <c r="O89" s="2">
        <v>0</v>
      </c>
      <c r="P89" s="3">
        <f t="shared" si="7"/>
        <v>0</v>
      </c>
    </row>
    <row r="90" spans="1:17" x14ac:dyDescent="0.35">
      <c r="A90">
        <v>70404</v>
      </c>
      <c r="B90" s="2">
        <v>61255.65</v>
      </c>
      <c r="C90" s="2">
        <v>105592.47</v>
      </c>
      <c r="D90" s="2">
        <v>0</v>
      </c>
      <c r="E90" s="2">
        <v>0</v>
      </c>
      <c r="F90" s="2">
        <v>20550.59</v>
      </c>
      <c r="G90" s="2">
        <v>37602.199999999997</v>
      </c>
      <c r="H90" s="2">
        <v>0</v>
      </c>
      <c r="I90" s="2">
        <v>0</v>
      </c>
      <c r="J90" s="100">
        <f t="shared" si="4"/>
        <v>143194.67000000001</v>
      </c>
      <c r="K90" s="2">
        <v>135159.07999999999</v>
      </c>
      <c r="L90" s="3">
        <f t="shared" si="5"/>
        <v>8035.5900000000256</v>
      </c>
      <c r="M90" s="101">
        <f t="shared" si="6"/>
        <v>5.6116544002650551E-2</v>
      </c>
      <c r="O90" s="2">
        <v>6489.26</v>
      </c>
      <c r="P90" s="3">
        <f t="shared" si="7"/>
        <v>-136705.41</v>
      </c>
    </row>
    <row r="91" spans="1:17" x14ac:dyDescent="0.35">
      <c r="A91">
        <v>70406</v>
      </c>
      <c r="B91" s="2">
        <v>21681.03</v>
      </c>
      <c r="C91" s="2">
        <v>36026.53</v>
      </c>
      <c r="D91" s="2">
        <v>0</v>
      </c>
      <c r="E91" s="2">
        <v>0</v>
      </c>
      <c r="F91" s="2">
        <v>3133.33</v>
      </c>
      <c r="G91" s="2">
        <v>5732.94</v>
      </c>
      <c r="H91" s="2">
        <v>0</v>
      </c>
      <c r="I91" s="2">
        <v>0</v>
      </c>
      <c r="J91" s="100">
        <f t="shared" si="4"/>
        <v>41759.47</v>
      </c>
      <c r="K91" s="2">
        <v>106066.49</v>
      </c>
      <c r="L91" s="3">
        <f t="shared" si="5"/>
        <v>-64307.020000000004</v>
      </c>
      <c r="M91" s="101">
        <f t="shared" si="6"/>
        <v>-1.5399386055426469</v>
      </c>
      <c r="O91" s="2">
        <v>3643.34</v>
      </c>
      <c r="P91" s="3">
        <f t="shared" si="7"/>
        <v>-38116.130000000005</v>
      </c>
    </row>
    <row r="92" spans="1:17" x14ac:dyDescent="0.35">
      <c r="A92">
        <v>70407</v>
      </c>
      <c r="B92" s="2">
        <v>19524.16</v>
      </c>
      <c r="C92" s="2">
        <v>35230.46</v>
      </c>
      <c r="D92" s="2">
        <v>400.49</v>
      </c>
      <c r="E92" s="2">
        <v>0</v>
      </c>
      <c r="F92" s="2">
        <v>0</v>
      </c>
      <c r="G92" s="2">
        <v>0</v>
      </c>
      <c r="H92" s="2">
        <v>0</v>
      </c>
      <c r="I92" s="2">
        <v>0</v>
      </c>
      <c r="J92" s="100">
        <f t="shared" si="4"/>
        <v>35630.949999999997</v>
      </c>
      <c r="K92" s="2">
        <v>30396.459999999995</v>
      </c>
      <c r="L92" s="3">
        <f t="shared" si="5"/>
        <v>5234.4900000000016</v>
      </c>
      <c r="M92" s="101">
        <f t="shared" si="6"/>
        <v>0.14690851633200916</v>
      </c>
      <c r="O92" s="2">
        <v>493.57</v>
      </c>
      <c r="P92" s="3">
        <f t="shared" si="7"/>
        <v>-35137.379999999997</v>
      </c>
    </row>
    <row r="93" spans="1:17" x14ac:dyDescent="0.35">
      <c r="A93">
        <v>70413</v>
      </c>
      <c r="B93" s="2">
        <v>12853.53</v>
      </c>
      <c r="C93" s="2">
        <v>22426.5</v>
      </c>
      <c r="D93" s="2">
        <v>0</v>
      </c>
      <c r="E93" s="2">
        <v>0</v>
      </c>
      <c r="F93" s="2">
        <v>0</v>
      </c>
      <c r="G93" s="2">
        <v>0</v>
      </c>
      <c r="H93" s="2">
        <v>0</v>
      </c>
      <c r="I93" s="2">
        <v>0</v>
      </c>
      <c r="J93" s="100">
        <f t="shared" si="4"/>
        <v>22426.5</v>
      </c>
      <c r="K93" s="2">
        <v>22381.040000000001</v>
      </c>
      <c r="L93" s="3">
        <f t="shared" si="5"/>
        <v>45.459999999999127</v>
      </c>
      <c r="M93" s="101">
        <f t="shared" si="6"/>
        <v>2.0270661940115101E-3</v>
      </c>
      <c r="O93" s="2">
        <v>1094.3699999999999</v>
      </c>
      <c r="P93" s="3">
        <f t="shared" si="7"/>
        <v>-21332.13</v>
      </c>
    </row>
    <row r="94" spans="1:17" x14ac:dyDescent="0.35">
      <c r="A94">
        <v>70420</v>
      </c>
      <c r="B94" s="2">
        <v>77298.2</v>
      </c>
      <c r="C94" s="2">
        <v>134186.97</v>
      </c>
      <c r="D94" s="2">
        <v>1585.59</v>
      </c>
      <c r="E94" s="2">
        <v>1585.59</v>
      </c>
      <c r="F94" s="2">
        <v>16567.12</v>
      </c>
      <c r="G94" s="2">
        <v>30313.89</v>
      </c>
      <c r="H94" s="2">
        <v>339.83</v>
      </c>
      <c r="I94" s="2">
        <v>339.83</v>
      </c>
      <c r="J94" s="100">
        <f t="shared" si="4"/>
        <v>168351.69999999995</v>
      </c>
      <c r="K94" s="2">
        <v>145550.60999999999</v>
      </c>
      <c r="L94" s="3">
        <f t="shared" si="5"/>
        <v>22801.089999999967</v>
      </c>
      <c r="M94" s="101">
        <f t="shared" si="6"/>
        <v>0.13543724239196855</v>
      </c>
      <c r="O94" s="2">
        <v>7248.02</v>
      </c>
      <c r="P94" s="3">
        <f t="shared" si="7"/>
        <v>-161103.67999999996</v>
      </c>
    </row>
    <row r="95" spans="1:17" x14ac:dyDescent="0.35">
      <c r="A95">
        <v>70501</v>
      </c>
      <c r="B95" s="2">
        <v>93450.53</v>
      </c>
      <c r="C95" s="2">
        <v>160092.46</v>
      </c>
      <c r="D95" s="2">
        <v>1916.97</v>
      </c>
      <c r="E95" s="2">
        <v>1916.97</v>
      </c>
      <c r="F95" s="2">
        <v>19959.349999999999</v>
      </c>
      <c r="G95" s="2">
        <v>36520.400000000001</v>
      </c>
      <c r="H95" s="2">
        <v>409.4</v>
      </c>
      <c r="I95" s="2">
        <v>409.4</v>
      </c>
      <c r="J95" s="100">
        <f t="shared" si="4"/>
        <v>201265.59999999998</v>
      </c>
      <c r="K95" s="2">
        <v>201300.84000000003</v>
      </c>
      <c r="L95" s="3">
        <f t="shared" si="5"/>
        <v>-35.240000000048894</v>
      </c>
      <c r="M95" s="101">
        <f t="shared" si="6"/>
        <v>-1.7509201771216193E-4</v>
      </c>
      <c r="O95" s="2">
        <v>10897.42</v>
      </c>
      <c r="P95" s="3">
        <f t="shared" si="7"/>
        <v>-190368.17999999996</v>
      </c>
    </row>
    <row r="96" spans="1:17" x14ac:dyDescent="0.35">
      <c r="A96">
        <v>70502</v>
      </c>
      <c r="B96" s="2">
        <v>46471.18</v>
      </c>
      <c r="C96" s="2">
        <v>79529.75</v>
      </c>
      <c r="D96" s="2">
        <v>953.21</v>
      </c>
      <c r="E96" s="2">
        <v>953.21</v>
      </c>
      <c r="F96" s="2">
        <v>0</v>
      </c>
      <c r="G96" s="2">
        <v>0</v>
      </c>
      <c r="H96" s="2">
        <v>0</v>
      </c>
      <c r="I96" s="2">
        <v>0</v>
      </c>
      <c r="J96" s="100">
        <f t="shared" si="4"/>
        <v>81436.170000000013</v>
      </c>
      <c r="K96" s="2">
        <v>85341.43</v>
      </c>
      <c r="L96" s="3">
        <f t="shared" si="5"/>
        <v>-3905.2599999999802</v>
      </c>
      <c r="M96" s="101">
        <f t="shared" si="6"/>
        <v>-4.7954858387863522E-2</v>
      </c>
      <c r="O96" s="2">
        <v>5497.23</v>
      </c>
      <c r="P96" s="3">
        <f t="shared" si="7"/>
        <v>-75938.940000000017</v>
      </c>
    </row>
    <row r="97" spans="1:17" x14ac:dyDescent="0.35">
      <c r="A97">
        <v>70503</v>
      </c>
      <c r="B97" s="2">
        <v>0</v>
      </c>
      <c r="C97" s="2">
        <v>0</v>
      </c>
      <c r="D97" s="2">
        <v>0</v>
      </c>
      <c r="E97" s="2">
        <v>0</v>
      </c>
      <c r="F97" s="2">
        <v>3805.71</v>
      </c>
      <c r="G97" s="2">
        <v>6963.46</v>
      </c>
      <c r="H97" s="2">
        <v>78.069999999999993</v>
      </c>
      <c r="I97" s="2">
        <v>78.069999999999993</v>
      </c>
      <c r="J97" s="100">
        <f t="shared" si="4"/>
        <v>7119.5999999999995</v>
      </c>
      <c r="K97" s="2">
        <v>6117.4400000000005</v>
      </c>
      <c r="L97" s="3">
        <f t="shared" si="5"/>
        <v>1002.1599999999989</v>
      </c>
      <c r="M97" s="101">
        <f t="shared" si="6"/>
        <v>0.14076071689420741</v>
      </c>
      <c r="O97" s="2">
        <v>0</v>
      </c>
      <c r="P97" s="3">
        <f t="shared" si="7"/>
        <v>-7119.5999999999995</v>
      </c>
    </row>
    <row r="98" spans="1:17" x14ac:dyDescent="0.35">
      <c r="A98">
        <v>70504</v>
      </c>
      <c r="B98" s="2">
        <v>28720.77</v>
      </c>
      <c r="C98" s="2">
        <v>49824.62</v>
      </c>
      <c r="D98" s="2">
        <v>0</v>
      </c>
      <c r="E98" s="2">
        <v>589.13</v>
      </c>
      <c r="F98" s="2">
        <v>0</v>
      </c>
      <c r="G98" s="2">
        <v>0</v>
      </c>
      <c r="H98" s="2">
        <v>0</v>
      </c>
      <c r="I98" s="2">
        <v>0</v>
      </c>
      <c r="J98" s="100">
        <f t="shared" si="4"/>
        <v>50413.75</v>
      </c>
      <c r="K98" s="2">
        <v>57924.82</v>
      </c>
      <c r="L98" s="3">
        <f t="shared" si="5"/>
        <v>-7511.07</v>
      </c>
      <c r="M98" s="101">
        <f t="shared" si="6"/>
        <v>-0.14898851999702462</v>
      </c>
      <c r="O98" s="2">
        <v>2727</v>
      </c>
      <c r="P98" s="3">
        <f t="shared" si="7"/>
        <v>-47686.75</v>
      </c>
    </row>
    <row r="99" spans="1:17" x14ac:dyDescent="0.35">
      <c r="A99">
        <v>70505</v>
      </c>
      <c r="B99" s="2">
        <v>0</v>
      </c>
      <c r="C99" s="2">
        <v>0</v>
      </c>
      <c r="D99" s="2">
        <v>0</v>
      </c>
      <c r="E99" s="2">
        <v>0</v>
      </c>
      <c r="F99" s="2">
        <v>0</v>
      </c>
      <c r="G99" s="2">
        <v>0</v>
      </c>
      <c r="H99" s="2">
        <v>0</v>
      </c>
      <c r="I99" s="2">
        <v>0</v>
      </c>
      <c r="J99" s="100">
        <f t="shared" si="4"/>
        <v>0</v>
      </c>
      <c r="K99" s="2">
        <v>0</v>
      </c>
      <c r="L99" s="3">
        <f t="shared" si="5"/>
        <v>0</v>
      </c>
      <c r="M99" s="101">
        <f t="shared" si="6"/>
        <v>0</v>
      </c>
      <c r="O99" s="2">
        <v>352.36</v>
      </c>
      <c r="P99" s="3">
        <f t="shared" si="7"/>
        <v>352.36</v>
      </c>
      <c r="Q99" t="s">
        <v>69</v>
      </c>
    </row>
    <row r="100" spans="1:17" x14ac:dyDescent="0.35">
      <c r="A100">
        <v>70507</v>
      </c>
      <c r="B100" s="2">
        <v>2028.52</v>
      </c>
      <c r="C100" s="2">
        <v>2940.28</v>
      </c>
      <c r="D100" s="2">
        <v>0</v>
      </c>
      <c r="E100" s="2">
        <v>0</v>
      </c>
      <c r="F100" s="2">
        <v>1048.71</v>
      </c>
      <c r="G100" s="2">
        <v>1918.81</v>
      </c>
      <c r="H100" s="2">
        <v>0</v>
      </c>
      <c r="I100" s="2">
        <v>0</v>
      </c>
      <c r="J100" s="100">
        <f t="shared" si="4"/>
        <v>4859.09</v>
      </c>
      <c r="K100" s="2">
        <v>3635.3900000000003</v>
      </c>
      <c r="L100" s="3">
        <f t="shared" si="5"/>
        <v>1223.6999999999998</v>
      </c>
      <c r="M100" s="101">
        <f t="shared" si="6"/>
        <v>0.25183727817348511</v>
      </c>
      <c r="O100" s="2">
        <v>771.39</v>
      </c>
      <c r="P100" s="3">
        <f t="shared" si="7"/>
        <v>-4087.7000000000003</v>
      </c>
    </row>
    <row r="101" spans="1:17" x14ac:dyDescent="0.35">
      <c r="A101">
        <v>70601</v>
      </c>
      <c r="B101" s="2">
        <v>28028.1</v>
      </c>
      <c r="C101" s="2">
        <v>47929.4</v>
      </c>
      <c r="D101" s="2">
        <v>574.94000000000005</v>
      </c>
      <c r="E101" s="2">
        <v>574.94000000000005</v>
      </c>
      <c r="F101" s="2">
        <v>5403.85</v>
      </c>
      <c r="G101" s="2">
        <v>9887.51</v>
      </c>
      <c r="H101" s="2">
        <v>110.85</v>
      </c>
      <c r="I101" s="2">
        <v>110.85</v>
      </c>
      <c r="J101" s="100">
        <f t="shared" si="4"/>
        <v>59188.490000000005</v>
      </c>
      <c r="K101" s="2">
        <v>52903.21</v>
      </c>
      <c r="L101" s="3">
        <f t="shared" si="5"/>
        <v>6285.2800000000061</v>
      </c>
      <c r="M101" s="101">
        <f t="shared" si="6"/>
        <v>0.10619091651096363</v>
      </c>
      <c r="O101" s="2">
        <v>3227.53</v>
      </c>
      <c r="P101" s="3">
        <f t="shared" si="7"/>
        <v>-55960.960000000006</v>
      </c>
    </row>
    <row r="102" spans="1:17" x14ac:dyDescent="0.35">
      <c r="A102">
        <v>70602</v>
      </c>
      <c r="B102" s="2">
        <v>200621.6</v>
      </c>
      <c r="C102" s="2">
        <v>350929.91999999998</v>
      </c>
      <c r="D102" s="2">
        <v>4115.24</v>
      </c>
      <c r="E102" s="2">
        <v>4115.24</v>
      </c>
      <c r="F102" s="2">
        <v>38013.35</v>
      </c>
      <c r="G102" s="2">
        <v>69554.63</v>
      </c>
      <c r="H102" s="2">
        <v>779.79</v>
      </c>
      <c r="I102" s="2">
        <v>779.79</v>
      </c>
      <c r="J102" s="100">
        <f t="shared" si="4"/>
        <v>430274.60999999993</v>
      </c>
      <c r="K102" s="2">
        <v>364885.72</v>
      </c>
      <c r="L102" s="3">
        <f t="shared" si="5"/>
        <v>65388.889999999956</v>
      </c>
      <c r="M102" s="101">
        <f t="shared" si="6"/>
        <v>0.15197013367811771</v>
      </c>
      <c r="O102" s="2">
        <v>16156.21</v>
      </c>
      <c r="P102" s="3">
        <f t="shared" si="7"/>
        <v>-414118.39999999991</v>
      </c>
    </row>
    <row r="103" spans="1:17" x14ac:dyDescent="0.35">
      <c r="A103">
        <v>70603</v>
      </c>
      <c r="B103" s="2">
        <v>46345.88</v>
      </c>
      <c r="C103" s="2">
        <v>78606.78</v>
      </c>
      <c r="D103" s="2">
        <v>0</v>
      </c>
      <c r="E103" s="2">
        <v>950.68</v>
      </c>
      <c r="F103" s="2">
        <v>15510.07</v>
      </c>
      <c r="G103" s="2">
        <v>28379.7</v>
      </c>
      <c r="H103" s="2">
        <v>0</v>
      </c>
      <c r="I103" s="2">
        <v>318.14</v>
      </c>
      <c r="J103" s="100">
        <f t="shared" si="4"/>
        <v>108255.29999999999</v>
      </c>
      <c r="K103" s="2">
        <v>112413.37000000001</v>
      </c>
      <c r="L103" s="3">
        <f t="shared" si="5"/>
        <v>-4158.0700000000215</v>
      </c>
      <c r="M103" s="101">
        <f t="shared" si="6"/>
        <v>-3.8409851526900039E-2</v>
      </c>
      <c r="O103" s="2">
        <v>6195</v>
      </c>
      <c r="P103" s="3">
        <f t="shared" si="7"/>
        <v>-102060.29999999999</v>
      </c>
    </row>
    <row r="104" spans="1:17" x14ac:dyDescent="0.35">
      <c r="A104">
        <v>70608</v>
      </c>
      <c r="B104" s="2">
        <v>0</v>
      </c>
      <c r="C104" s="2">
        <v>0</v>
      </c>
      <c r="D104" s="2">
        <v>0</v>
      </c>
      <c r="E104" s="2">
        <v>0</v>
      </c>
      <c r="F104" s="2">
        <v>314.92</v>
      </c>
      <c r="G104" s="2">
        <v>576.24</v>
      </c>
      <c r="H104" s="2">
        <v>6.46</v>
      </c>
      <c r="I104" s="2">
        <v>6.46</v>
      </c>
      <c r="J104" s="100">
        <f t="shared" si="4"/>
        <v>589.16000000000008</v>
      </c>
      <c r="K104" s="2">
        <v>0</v>
      </c>
      <c r="L104" s="3">
        <f t="shared" si="5"/>
        <v>589.16000000000008</v>
      </c>
      <c r="M104" s="101">
        <f t="shared" si="6"/>
        <v>1</v>
      </c>
      <c r="O104" s="2">
        <v>0</v>
      </c>
      <c r="P104" s="3">
        <f t="shared" si="7"/>
        <v>-589.16000000000008</v>
      </c>
    </row>
    <row r="105" spans="1:17" x14ac:dyDescent="0.35">
      <c r="A105">
        <v>70701</v>
      </c>
      <c r="B105" s="2">
        <v>1726049.08</v>
      </c>
      <c r="C105" s="2">
        <v>2962091.03</v>
      </c>
      <c r="D105" s="2">
        <v>35406.1</v>
      </c>
      <c r="E105" s="2">
        <v>35406.1</v>
      </c>
      <c r="F105" s="2">
        <v>244708.05</v>
      </c>
      <c r="G105" s="2">
        <v>447751.74</v>
      </c>
      <c r="H105" s="2">
        <v>5019.59</v>
      </c>
      <c r="I105" s="2">
        <v>5019.59</v>
      </c>
      <c r="J105" s="100">
        <f t="shared" si="4"/>
        <v>3490694.1499999994</v>
      </c>
      <c r="K105" s="2">
        <v>3656462.9599999995</v>
      </c>
      <c r="L105" s="3">
        <f t="shared" si="5"/>
        <v>-165768.81000000006</v>
      </c>
      <c r="M105" s="101">
        <f t="shared" si="6"/>
        <v>-4.7488780992170306E-2</v>
      </c>
      <c r="O105" s="2">
        <v>196135.69</v>
      </c>
      <c r="P105" s="3">
        <f t="shared" si="7"/>
        <v>-3294558.4599999995</v>
      </c>
    </row>
    <row r="106" spans="1:17" x14ac:dyDescent="0.35">
      <c r="A106">
        <v>70702</v>
      </c>
      <c r="B106" s="2">
        <v>571907.76</v>
      </c>
      <c r="C106" s="2">
        <v>994700.6</v>
      </c>
      <c r="D106" s="2">
        <v>11731.55</v>
      </c>
      <c r="E106" s="2">
        <v>11731.55</v>
      </c>
      <c r="F106" s="2">
        <v>11541.25</v>
      </c>
      <c r="G106" s="2">
        <v>21117.56</v>
      </c>
      <c r="H106" s="2">
        <v>236.75</v>
      </c>
      <c r="I106" s="2">
        <v>236.75</v>
      </c>
      <c r="J106" s="100">
        <f t="shared" si="4"/>
        <v>1039754.76</v>
      </c>
      <c r="K106" s="2">
        <v>1041697.5800000002</v>
      </c>
      <c r="L106" s="3">
        <f t="shared" si="5"/>
        <v>-1942.8200000001816</v>
      </c>
      <c r="M106" s="101">
        <f t="shared" si="6"/>
        <v>-1.8685367691898631E-3</v>
      </c>
      <c r="O106" s="2">
        <v>51744.68</v>
      </c>
      <c r="P106" s="3">
        <f t="shared" si="7"/>
        <v>-988010.08</v>
      </c>
    </row>
    <row r="107" spans="1:17" x14ac:dyDescent="0.35">
      <c r="A107">
        <v>70705</v>
      </c>
      <c r="B107" s="2">
        <v>0</v>
      </c>
      <c r="C107" s="2">
        <v>0</v>
      </c>
      <c r="D107" s="2">
        <v>0</v>
      </c>
      <c r="E107" s="2">
        <v>0</v>
      </c>
      <c r="F107" s="2">
        <v>11622.69</v>
      </c>
      <c r="G107" s="2">
        <v>20154.849999999999</v>
      </c>
      <c r="H107" s="2">
        <v>247.11</v>
      </c>
      <c r="I107" s="2">
        <v>247.11</v>
      </c>
      <c r="J107" s="100">
        <f t="shared" si="4"/>
        <v>20649.07</v>
      </c>
      <c r="K107" s="2">
        <v>17398.659999999996</v>
      </c>
      <c r="L107" s="3">
        <f t="shared" si="5"/>
        <v>3250.4100000000035</v>
      </c>
      <c r="M107" s="101">
        <f t="shared" si="6"/>
        <v>0.15741193186908678</v>
      </c>
      <c r="O107" s="2">
        <v>0</v>
      </c>
      <c r="P107" s="3">
        <f t="shared" si="7"/>
        <v>-20649.07</v>
      </c>
    </row>
    <row r="108" spans="1:17" x14ac:dyDescent="0.35">
      <c r="A108">
        <v>70712</v>
      </c>
      <c r="B108" s="2">
        <v>916045.63</v>
      </c>
      <c r="C108" s="2">
        <v>1676127.33</v>
      </c>
      <c r="D108" s="2">
        <v>18790.68</v>
      </c>
      <c r="E108" s="2">
        <v>18790.68</v>
      </c>
      <c r="F108" s="2">
        <v>29490.38</v>
      </c>
      <c r="G108" s="2">
        <v>53959.79</v>
      </c>
      <c r="H108" s="2">
        <v>604.91999999999996</v>
      </c>
      <c r="I108" s="2">
        <v>604.91999999999996</v>
      </c>
      <c r="J108" s="100">
        <f t="shared" si="4"/>
        <v>1768878.3199999998</v>
      </c>
      <c r="K108" s="2">
        <v>1677621.43</v>
      </c>
      <c r="L108" s="3">
        <f t="shared" si="5"/>
        <v>91256.889999999898</v>
      </c>
      <c r="M108" s="101">
        <f t="shared" si="6"/>
        <v>5.1590258622198445E-2</v>
      </c>
      <c r="O108" s="2">
        <v>0</v>
      </c>
      <c r="P108" s="3">
        <f t="shared" si="7"/>
        <v>-1768878.3199999998</v>
      </c>
    </row>
    <row r="109" spans="1:17" x14ac:dyDescent="0.35">
      <c r="A109">
        <v>70714</v>
      </c>
      <c r="B109" s="2">
        <v>132579.70000000001</v>
      </c>
      <c r="C109" s="2">
        <v>230351.93</v>
      </c>
      <c r="D109" s="2">
        <v>2719.53</v>
      </c>
      <c r="E109" s="2">
        <v>2719.53</v>
      </c>
      <c r="F109" s="2">
        <v>13174.6</v>
      </c>
      <c r="G109" s="2">
        <v>24106.17</v>
      </c>
      <c r="H109" s="2">
        <v>270.24</v>
      </c>
      <c r="I109" s="2">
        <v>270.24</v>
      </c>
      <c r="J109" s="100">
        <f t="shared" si="4"/>
        <v>260437.63999999998</v>
      </c>
      <c r="K109" s="2">
        <v>256000.97</v>
      </c>
      <c r="L109" s="3">
        <f t="shared" si="5"/>
        <v>4436.6699999999837</v>
      </c>
      <c r="M109" s="101">
        <f t="shared" si="6"/>
        <v>1.7035440806482442E-2</v>
      </c>
      <c r="O109" s="2">
        <v>12234.89</v>
      </c>
      <c r="P109" s="3">
        <f t="shared" si="7"/>
        <v>-248202.75</v>
      </c>
    </row>
    <row r="110" spans="1:17" x14ac:dyDescent="0.35">
      <c r="A110">
        <v>70715</v>
      </c>
      <c r="B110" s="2">
        <v>0</v>
      </c>
      <c r="C110" s="2">
        <v>0</v>
      </c>
      <c r="D110" s="2">
        <v>0</v>
      </c>
      <c r="E110" s="2">
        <v>0</v>
      </c>
      <c r="F110" s="2">
        <v>2831.23</v>
      </c>
      <c r="G110" s="2">
        <v>5180.41</v>
      </c>
      <c r="H110" s="2">
        <v>58.09</v>
      </c>
      <c r="I110" s="2">
        <v>58.09</v>
      </c>
      <c r="J110" s="100">
        <f t="shared" si="4"/>
        <v>5296.59</v>
      </c>
      <c r="K110" s="2">
        <v>3522.3600000000006</v>
      </c>
      <c r="L110" s="3">
        <f t="shared" si="5"/>
        <v>1774.2299999999996</v>
      </c>
      <c r="M110" s="101">
        <f t="shared" si="6"/>
        <v>0.33497589958822555</v>
      </c>
      <c r="O110" s="2">
        <v>0</v>
      </c>
      <c r="P110" s="3">
        <f t="shared" si="7"/>
        <v>-5296.59</v>
      </c>
    </row>
    <row r="111" spans="1:17" x14ac:dyDescent="0.35">
      <c r="A111">
        <v>70801</v>
      </c>
      <c r="B111" s="2">
        <v>1544620.54</v>
      </c>
      <c r="C111" s="2">
        <v>2708441.78</v>
      </c>
      <c r="D111" s="2">
        <v>31684.400000000001</v>
      </c>
      <c r="E111" s="2">
        <v>31684.400000000001</v>
      </c>
      <c r="F111" s="2">
        <v>112605.01</v>
      </c>
      <c r="G111" s="2">
        <v>206037.84</v>
      </c>
      <c r="H111" s="2">
        <v>2309.85</v>
      </c>
      <c r="I111" s="2">
        <v>2309.85</v>
      </c>
      <c r="J111" s="100">
        <f t="shared" si="4"/>
        <v>2982468.1199999996</v>
      </c>
      <c r="K111" s="2">
        <v>2768465.51</v>
      </c>
      <c r="L111" s="3">
        <f t="shared" si="5"/>
        <v>214002.60999999987</v>
      </c>
      <c r="M111" s="101">
        <f t="shared" si="6"/>
        <v>7.1753528081299284E-2</v>
      </c>
      <c r="O111" s="2">
        <v>117817.55</v>
      </c>
      <c r="P111" s="3">
        <f t="shared" si="7"/>
        <v>-2864650.57</v>
      </c>
    </row>
    <row r="112" spans="1:17" x14ac:dyDescent="0.35">
      <c r="A112">
        <v>70802</v>
      </c>
      <c r="B112" s="2">
        <v>325885.48</v>
      </c>
      <c r="C112" s="2">
        <v>570870.43000000005</v>
      </c>
      <c r="D112" s="2">
        <v>6685.62</v>
      </c>
      <c r="E112" s="2">
        <v>6685.62</v>
      </c>
      <c r="F112" s="2">
        <v>2818.92</v>
      </c>
      <c r="G112" s="2">
        <v>5157.8100000000004</v>
      </c>
      <c r="H112" s="2">
        <v>57.82</v>
      </c>
      <c r="I112" s="2">
        <v>57.82</v>
      </c>
      <c r="J112" s="100">
        <f t="shared" si="4"/>
        <v>589515.12</v>
      </c>
      <c r="K112" s="2">
        <v>555795.19000000006</v>
      </c>
      <c r="L112" s="3">
        <f t="shared" si="5"/>
        <v>33719.929999999935</v>
      </c>
      <c r="M112" s="101">
        <f t="shared" si="6"/>
        <v>5.7199431967071404E-2</v>
      </c>
      <c r="O112" s="2">
        <v>25398.799999999999</v>
      </c>
      <c r="P112" s="3">
        <f t="shared" si="7"/>
        <v>-564116.31999999995</v>
      </c>
    </row>
    <row r="113" spans="1:16" x14ac:dyDescent="0.35">
      <c r="A113">
        <v>70804</v>
      </c>
      <c r="B113" s="2">
        <v>22511.48</v>
      </c>
      <c r="C113" s="2">
        <v>38686.379999999997</v>
      </c>
      <c r="D113" s="2">
        <v>461.78</v>
      </c>
      <c r="E113" s="2">
        <v>461.78</v>
      </c>
      <c r="F113" s="2">
        <v>0</v>
      </c>
      <c r="G113" s="2">
        <v>0</v>
      </c>
      <c r="H113" s="2">
        <v>0</v>
      </c>
      <c r="I113" s="2">
        <v>0</v>
      </c>
      <c r="J113" s="100">
        <f t="shared" si="4"/>
        <v>39609.939999999995</v>
      </c>
      <c r="K113" s="2">
        <v>33715.730000000003</v>
      </c>
      <c r="L113" s="3">
        <f t="shared" si="5"/>
        <v>5894.2099999999919</v>
      </c>
      <c r="M113" s="101">
        <f t="shared" si="6"/>
        <v>0.14880633497551354</v>
      </c>
      <c r="O113" s="2">
        <v>2503.8000000000002</v>
      </c>
      <c r="P113" s="3">
        <f t="shared" si="7"/>
        <v>-37106.139999999992</v>
      </c>
    </row>
    <row r="114" spans="1:16" x14ac:dyDescent="0.35">
      <c r="A114">
        <v>70806</v>
      </c>
      <c r="B114" s="2">
        <v>227055.94</v>
      </c>
      <c r="C114" s="2">
        <v>399101.16</v>
      </c>
      <c r="D114" s="2">
        <v>4657.59</v>
      </c>
      <c r="E114" s="2">
        <v>4657.59</v>
      </c>
      <c r="F114" s="2">
        <v>23931.57</v>
      </c>
      <c r="G114" s="2">
        <v>43788.480000000003</v>
      </c>
      <c r="H114" s="2">
        <v>490.91</v>
      </c>
      <c r="I114" s="2">
        <v>490.91</v>
      </c>
      <c r="J114" s="100">
        <f t="shared" si="4"/>
        <v>453186.63999999996</v>
      </c>
      <c r="K114" s="2">
        <v>432184.51999999996</v>
      </c>
      <c r="L114" s="3">
        <f t="shared" si="5"/>
        <v>21002.119999999995</v>
      </c>
      <c r="M114" s="101">
        <f t="shared" si="6"/>
        <v>4.6343201997305121E-2</v>
      </c>
      <c r="O114" s="2">
        <v>16353.36</v>
      </c>
      <c r="P114" s="3">
        <f t="shared" si="7"/>
        <v>-436833.27999999997</v>
      </c>
    </row>
    <row r="115" spans="1:16" x14ac:dyDescent="0.35">
      <c r="A115">
        <v>70807</v>
      </c>
      <c r="B115" s="2">
        <v>8133.84</v>
      </c>
      <c r="C115" s="2">
        <v>14013.67</v>
      </c>
      <c r="D115" s="2">
        <v>0</v>
      </c>
      <c r="E115" s="2">
        <v>0</v>
      </c>
      <c r="F115" s="2">
        <v>0</v>
      </c>
      <c r="G115" s="2">
        <v>0</v>
      </c>
      <c r="H115" s="2">
        <v>0</v>
      </c>
      <c r="I115" s="2">
        <v>0</v>
      </c>
      <c r="J115" s="100">
        <f t="shared" si="4"/>
        <v>14013.67</v>
      </c>
      <c r="K115" s="2">
        <v>14013.67</v>
      </c>
      <c r="L115" s="3">
        <f t="shared" si="5"/>
        <v>0</v>
      </c>
      <c r="M115" s="101">
        <f t="shared" si="6"/>
        <v>0</v>
      </c>
      <c r="O115" s="2">
        <v>869.35</v>
      </c>
      <c r="P115" s="3">
        <f t="shared" si="7"/>
        <v>-13144.32</v>
      </c>
    </row>
    <row r="116" spans="1:16" x14ac:dyDescent="0.35">
      <c r="A116">
        <v>70901</v>
      </c>
      <c r="B116" s="2">
        <v>116513.71</v>
      </c>
      <c r="C116" s="2">
        <v>199957.2</v>
      </c>
      <c r="D116" s="2">
        <v>2390</v>
      </c>
      <c r="E116" s="2">
        <v>2390</v>
      </c>
      <c r="F116" s="2">
        <v>33972.86</v>
      </c>
      <c r="G116" s="2">
        <v>62161.78</v>
      </c>
      <c r="H116" s="2">
        <v>696.88</v>
      </c>
      <c r="I116" s="2">
        <v>696.88</v>
      </c>
      <c r="J116" s="100">
        <f t="shared" si="4"/>
        <v>268292.74</v>
      </c>
      <c r="K116" s="2">
        <v>270808.53000000003</v>
      </c>
      <c r="L116" s="3">
        <f t="shared" si="5"/>
        <v>-2515.7900000000373</v>
      </c>
      <c r="M116" s="101">
        <f t="shared" si="6"/>
        <v>-9.3770334597948393E-3</v>
      </c>
      <c r="O116" s="2">
        <v>13232.79</v>
      </c>
      <c r="P116" s="3">
        <f t="shared" si="7"/>
        <v>-255059.94999999998</v>
      </c>
    </row>
    <row r="117" spans="1:16" x14ac:dyDescent="0.35">
      <c r="A117">
        <v>70902</v>
      </c>
      <c r="B117" s="2">
        <v>33617.620000000003</v>
      </c>
      <c r="C117" s="2">
        <v>55815.67</v>
      </c>
      <c r="D117" s="2">
        <v>0</v>
      </c>
      <c r="E117" s="2">
        <v>0</v>
      </c>
      <c r="F117" s="2">
        <v>5761.24</v>
      </c>
      <c r="G117" s="2">
        <v>10541.86</v>
      </c>
      <c r="H117" s="2">
        <v>0</v>
      </c>
      <c r="I117" s="2">
        <v>0</v>
      </c>
      <c r="J117" s="100">
        <f t="shared" si="4"/>
        <v>66357.529999999984</v>
      </c>
      <c r="K117" s="2">
        <v>66335.87</v>
      </c>
      <c r="L117" s="3">
        <f t="shared" si="5"/>
        <v>21.659999999988941</v>
      </c>
      <c r="M117" s="101">
        <f t="shared" si="6"/>
        <v>3.2641359616593542E-4</v>
      </c>
      <c r="O117" s="2">
        <v>5698.84</v>
      </c>
      <c r="P117" s="3">
        <f t="shared" si="7"/>
        <v>-60658.689999999988</v>
      </c>
    </row>
    <row r="118" spans="1:16" x14ac:dyDescent="0.35">
      <c r="A118">
        <v>70903</v>
      </c>
      <c r="B118" s="2">
        <v>2262.4899999999998</v>
      </c>
      <c r="C118" s="2">
        <v>3713.15</v>
      </c>
      <c r="D118" s="2">
        <v>46.41</v>
      </c>
      <c r="E118" s="2">
        <v>0</v>
      </c>
      <c r="F118" s="2">
        <v>0</v>
      </c>
      <c r="G118" s="2">
        <v>0</v>
      </c>
      <c r="H118" s="2">
        <v>0</v>
      </c>
      <c r="I118" s="2">
        <v>0</v>
      </c>
      <c r="J118" s="100">
        <f t="shared" si="4"/>
        <v>3759.56</v>
      </c>
      <c r="K118" s="2">
        <v>4566.57</v>
      </c>
      <c r="L118" s="3">
        <f t="shared" si="5"/>
        <v>-807.00999999999976</v>
      </c>
      <c r="M118" s="101">
        <f t="shared" si="6"/>
        <v>-0.21465543840236617</v>
      </c>
      <c r="O118" s="2">
        <v>426.64</v>
      </c>
      <c r="P118" s="3">
        <f t="shared" si="7"/>
        <v>-3332.92</v>
      </c>
    </row>
    <row r="119" spans="1:16" x14ac:dyDescent="0.35">
      <c r="A119">
        <v>70908</v>
      </c>
      <c r="B119" s="2">
        <v>0</v>
      </c>
      <c r="C119" s="2">
        <v>0</v>
      </c>
      <c r="D119" s="2">
        <v>0</v>
      </c>
      <c r="E119" s="2">
        <v>0</v>
      </c>
      <c r="F119" s="2">
        <v>1210.1099999999999</v>
      </c>
      <c r="G119" s="2">
        <v>2214.1799999999998</v>
      </c>
      <c r="H119" s="2">
        <v>24.83</v>
      </c>
      <c r="I119" s="2">
        <v>24.83</v>
      </c>
      <c r="J119" s="100">
        <f t="shared" si="4"/>
        <v>2263.84</v>
      </c>
      <c r="K119" s="2">
        <v>827.3599999999999</v>
      </c>
      <c r="L119" s="3">
        <f t="shared" si="5"/>
        <v>1436.4800000000002</v>
      </c>
      <c r="M119" s="101">
        <f t="shared" si="6"/>
        <v>0.63453247579334238</v>
      </c>
      <c r="O119" s="2">
        <v>0</v>
      </c>
      <c r="P119" s="3">
        <f t="shared" si="7"/>
        <v>-2263.84</v>
      </c>
    </row>
    <row r="120" spans="1:16" x14ac:dyDescent="0.35">
      <c r="A120">
        <v>71001</v>
      </c>
      <c r="B120" s="2">
        <v>3459310.02</v>
      </c>
      <c r="C120" s="2">
        <v>5980202.7999999998</v>
      </c>
      <c r="D120" s="2">
        <v>70962.23</v>
      </c>
      <c r="E120" s="2">
        <v>70962.23</v>
      </c>
      <c r="F120" s="2">
        <v>443915.96</v>
      </c>
      <c r="G120" s="2">
        <v>812266.73</v>
      </c>
      <c r="H120" s="2">
        <v>9106.1200000000008</v>
      </c>
      <c r="I120" s="2">
        <v>9106.1200000000008</v>
      </c>
      <c r="J120" s="100">
        <f t="shared" si="4"/>
        <v>6952606.2300000014</v>
      </c>
      <c r="K120" s="2">
        <v>7225249.5599999987</v>
      </c>
      <c r="L120" s="3">
        <f t="shared" si="5"/>
        <v>-272643.32999999728</v>
      </c>
      <c r="M120" s="101">
        <f t="shared" si="6"/>
        <v>-3.9214550771415863E-2</v>
      </c>
      <c r="O120" s="2">
        <v>361053.27</v>
      </c>
      <c r="P120" s="3">
        <f t="shared" si="7"/>
        <v>-6591552.9600000009</v>
      </c>
    </row>
    <row r="121" spans="1:16" x14ac:dyDescent="0.35">
      <c r="A121">
        <v>71006</v>
      </c>
      <c r="B121" s="2">
        <v>4912424.29</v>
      </c>
      <c r="C121" s="2">
        <v>8571881.4499999993</v>
      </c>
      <c r="D121" s="2">
        <v>100767.67999999999</v>
      </c>
      <c r="E121" s="2">
        <v>100767.67999999999</v>
      </c>
      <c r="F121" s="2">
        <v>85796.2</v>
      </c>
      <c r="G121" s="2">
        <v>156984.76</v>
      </c>
      <c r="H121" s="2">
        <v>1759.94</v>
      </c>
      <c r="I121" s="2">
        <v>1759.94</v>
      </c>
      <c r="J121" s="100">
        <f t="shared" si="4"/>
        <v>8933921.4499999974</v>
      </c>
      <c r="K121" s="2">
        <v>8850158.6899999995</v>
      </c>
      <c r="L121" s="3">
        <f t="shared" si="5"/>
        <v>83762.759999997914</v>
      </c>
      <c r="M121" s="101">
        <f t="shared" si="6"/>
        <v>9.3758111114798232E-3</v>
      </c>
      <c r="O121" s="2">
        <v>425689.47</v>
      </c>
      <c r="P121" s="3">
        <f t="shared" si="7"/>
        <v>-8508231.9799999967</v>
      </c>
    </row>
    <row r="122" spans="1:16" x14ac:dyDescent="0.35">
      <c r="A122">
        <v>71008</v>
      </c>
      <c r="B122" s="2">
        <v>1525213.22</v>
      </c>
      <c r="C122" s="2">
        <v>2658770.4500000002</v>
      </c>
      <c r="D122" s="2">
        <v>31286.41</v>
      </c>
      <c r="E122" s="2">
        <v>31286.41</v>
      </c>
      <c r="F122" s="2">
        <v>825.48</v>
      </c>
      <c r="G122" s="2">
        <v>1510.44</v>
      </c>
      <c r="H122" s="2">
        <v>16.940000000000001</v>
      </c>
      <c r="I122" s="2">
        <v>16.940000000000001</v>
      </c>
      <c r="J122" s="100">
        <f t="shared" si="4"/>
        <v>2722887.5900000003</v>
      </c>
      <c r="K122" s="2">
        <v>2747190.0399999996</v>
      </c>
      <c r="L122" s="3">
        <f t="shared" si="5"/>
        <v>-24302.449999999255</v>
      </c>
      <c r="M122" s="101">
        <f t="shared" si="6"/>
        <v>-8.9252490955747648E-3</v>
      </c>
      <c r="O122" s="2">
        <v>131973.72</v>
      </c>
      <c r="P122" s="3">
        <f t="shared" si="7"/>
        <v>-2590913.87</v>
      </c>
    </row>
    <row r="123" spans="1:16" x14ac:dyDescent="0.35">
      <c r="A123">
        <v>71012</v>
      </c>
      <c r="B123" s="2">
        <v>104476.33</v>
      </c>
      <c r="C123" s="2">
        <v>180954.87</v>
      </c>
      <c r="D123" s="2">
        <v>2143.08</v>
      </c>
      <c r="E123" s="2">
        <v>2143.08</v>
      </c>
      <c r="F123" s="2">
        <v>40368.33</v>
      </c>
      <c r="G123" s="2">
        <v>73863.61</v>
      </c>
      <c r="H123" s="2">
        <v>828.08</v>
      </c>
      <c r="I123" s="2">
        <v>828.08</v>
      </c>
      <c r="J123" s="100">
        <f t="shared" si="4"/>
        <v>260760.8</v>
      </c>
      <c r="K123" s="2">
        <v>279088.88999999996</v>
      </c>
      <c r="L123" s="3">
        <f t="shared" si="5"/>
        <v>-18328.089999999967</v>
      </c>
      <c r="M123" s="101">
        <f t="shared" si="6"/>
        <v>-7.0286983319578583E-2</v>
      </c>
      <c r="O123" s="2">
        <v>11535.85</v>
      </c>
      <c r="P123" s="3">
        <f t="shared" si="7"/>
        <v>-249224.94999999998</v>
      </c>
    </row>
    <row r="124" spans="1:16" x14ac:dyDescent="0.35">
      <c r="A124">
        <v>71017</v>
      </c>
      <c r="B124" s="2">
        <v>0</v>
      </c>
      <c r="C124" s="2">
        <v>0</v>
      </c>
      <c r="D124" s="2">
        <v>0</v>
      </c>
      <c r="E124" s="2">
        <v>0</v>
      </c>
      <c r="F124" s="2">
        <v>1197.79</v>
      </c>
      <c r="G124" s="2">
        <v>2191.67</v>
      </c>
      <c r="H124" s="2">
        <v>24.57</v>
      </c>
      <c r="I124" s="2">
        <v>24.57</v>
      </c>
      <c r="J124" s="100">
        <f t="shared" si="4"/>
        <v>2240.8100000000004</v>
      </c>
      <c r="K124" s="2">
        <v>1034.9399999999998</v>
      </c>
      <c r="L124" s="3">
        <f t="shared" si="5"/>
        <v>1205.8700000000006</v>
      </c>
      <c r="M124" s="101">
        <f t="shared" si="6"/>
        <v>0.53814022607896272</v>
      </c>
      <c r="O124" s="2">
        <v>0</v>
      </c>
      <c r="P124" s="3">
        <f t="shared" si="7"/>
        <v>-2240.8100000000004</v>
      </c>
    </row>
    <row r="125" spans="1:16" x14ac:dyDescent="0.35">
      <c r="A125">
        <v>71018</v>
      </c>
      <c r="B125" s="2">
        <v>3116149.93</v>
      </c>
      <c r="C125" s="2">
        <v>5421826.3099999996</v>
      </c>
      <c r="D125" s="2">
        <v>63921.21</v>
      </c>
      <c r="E125" s="2">
        <v>63921.21</v>
      </c>
      <c r="F125" s="2">
        <v>57141.95</v>
      </c>
      <c r="G125" s="2">
        <v>104555.84</v>
      </c>
      <c r="H125" s="2">
        <v>1172.21</v>
      </c>
      <c r="I125" s="2">
        <v>1172.21</v>
      </c>
      <c r="J125" s="100">
        <f t="shared" si="4"/>
        <v>5656568.9899999993</v>
      </c>
      <c r="K125" s="2">
        <v>5812029.9100000001</v>
      </c>
      <c r="L125" s="3">
        <f t="shared" si="5"/>
        <v>-155460.92000000086</v>
      </c>
      <c r="M125" s="101">
        <f t="shared" si="6"/>
        <v>-2.7483253589734944E-2</v>
      </c>
      <c r="O125" s="2">
        <v>292076.14</v>
      </c>
      <c r="P125" s="3">
        <f t="shared" si="7"/>
        <v>-5364492.8499999996</v>
      </c>
    </row>
    <row r="126" spans="1:16" x14ac:dyDescent="0.35">
      <c r="A126">
        <v>71019</v>
      </c>
      <c r="B126" s="2">
        <v>201215.25</v>
      </c>
      <c r="C126" s="2">
        <v>368172.58</v>
      </c>
      <c r="D126" s="2">
        <v>4127.47</v>
      </c>
      <c r="E126" s="2">
        <v>4127.47</v>
      </c>
      <c r="F126" s="2">
        <v>28929.98</v>
      </c>
      <c r="G126" s="2">
        <v>52934.28</v>
      </c>
      <c r="H126" s="2">
        <v>593.41</v>
      </c>
      <c r="I126" s="2">
        <v>593.41</v>
      </c>
      <c r="J126" s="100">
        <f t="shared" si="4"/>
        <v>430548.61999999988</v>
      </c>
      <c r="K126" s="2">
        <v>408388.18</v>
      </c>
      <c r="L126" s="3">
        <f t="shared" si="5"/>
        <v>22160.439999999886</v>
      </c>
      <c r="M126" s="101">
        <f t="shared" si="6"/>
        <v>5.1470238134777649E-2</v>
      </c>
      <c r="O126" s="2">
        <v>0</v>
      </c>
      <c r="P126" s="3">
        <f t="shared" si="7"/>
        <v>-430548.61999999988</v>
      </c>
    </row>
    <row r="127" spans="1:16" x14ac:dyDescent="0.35">
      <c r="A127">
        <v>71025</v>
      </c>
      <c r="B127" s="2">
        <v>308936.65999999997</v>
      </c>
      <c r="C127" s="2">
        <v>535091.01</v>
      </c>
      <c r="D127" s="2">
        <v>6337.23</v>
      </c>
      <c r="E127" s="2">
        <v>6337.23</v>
      </c>
      <c r="F127" s="2">
        <v>5560.65</v>
      </c>
      <c r="G127" s="2">
        <v>10174.6</v>
      </c>
      <c r="H127" s="2">
        <v>114.06</v>
      </c>
      <c r="I127" s="2">
        <v>114.06</v>
      </c>
      <c r="J127" s="100">
        <f t="shared" si="4"/>
        <v>558168.19000000006</v>
      </c>
      <c r="K127" s="2">
        <v>544370.92000000004</v>
      </c>
      <c r="L127" s="3">
        <f t="shared" si="5"/>
        <v>13797.270000000019</v>
      </c>
      <c r="M127" s="101">
        <f t="shared" si="6"/>
        <v>2.4718839674471627E-2</v>
      </c>
      <c r="O127" s="2">
        <v>30183.46</v>
      </c>
      <c r="P127" s="3">
        <f t="shared" si="7"/>
        <v>-527984.7300000001</v>
      </c>
    </row>
    <row r="128" spans="1:16" x14ac:dyDescent="0.35">
      <c r="A128">
        <v>71035</v>
      </c>
      <c r="B128" s="2">
        <v>235239.67999999999</v>
      </c>
      <c r="C128" s="2">
        <v>430427.22</v>
      </c>
      <c r="D128" s="2">
        <v>4825.3900000000003</v>
      </c>
      <c r="E128" s="2">
        <v>4825.3900000000003</v>
      </c>
      <c r="F128" s="2">
        <v>44065.46</v>
      </c>
      <c r="G128" s="2">
        <v>80627.92</v>
      </c>
      <c r="H128" s="2">
        <v>903.86</v>
      </c>
      <c r="I128" s="2">
        <v>903.86</v>
      </c>
      <c r="J128" s="100">
        <f t="shared" si="4"/>
        <v>522513.63999999996</v>
      </c>
      <c r="K128" s="2">
        <v>480239.40999999992</v>
      </c>
      <c r="L128" s="3">
        <f t="shared" si="5"/>
        <v>42274.23000000004</v>
      </c>
      <c r="M128" s="101">
        <f t="shared" si="6"/>
        <v>8.0905505165377201E-2</v>
      </c>
      <c r="O128" s="2">
        <v>0</v>
      </c>
      <c r="P128" s="3">
        <f t="shared" si="7"/>
        <v>-522513.63999999996</v>
      </c>
    </row>
    <row r="129" spans="1:17" x14ac:dyDescent="0.35">
      <c r="A129">
        <v>71038</v>
      </c>
      <c r="B129" s="2">
        <v>0</v>
      </c>
      <c r="C129" s="109">
        <v>-863.4</v>
      </c>
      <c r="D129" s="2">
        <v>0</v>
      </c>
      <c r="E129" s="2">
        <v>0</v>
      </c>
      <c r="F129" s="2">
        <v>6169.86</v>
      </c>
      <c r="G129" s="2">
        <v>11247.15</v>
      </c>
      <c r="H129" s="2">
        <v>126.59</v>
      </c>
      <c r="I129" s="2">
        <v>126.59</v>
      </c>
      <c r="J129" s="100">
        <f t="shared" si="4"/>
        <v>10636.93</v>
      </c>
      <c r="K129" s="2">
        <v>8181.699999999998</v>
      </c>
      <c r="L129" s="3">
        <f t="shared" si="5"/>
        <v>2455.2300000000023</v>
      </c>
      <c r="M129" s="101">
        <f t="shared" si="6"/>
        <v>0.23082129900262596</v>
      </c>
      <c r="O129" s="2">
        <v>863.4</v>
      </c>
      <c r="P129" s="3">
        <f t="shared" si="7"/>
        <v>-9773.5300000000007</v>
      </c>
    </row>
    <row r="130" spans="1:17" x14ac:dyDescent="0.35">
      <c r="A130">
        <v>71044</v>
      </c>
      <c r="B130" s="2">
        <v>0</v>
      </c>
      <c r="C130" s="2">
        <v>0</v>
      </c>
      <c r="D130" s="2">
        <v>0</v>
      </c>
      <c r="E130" s="2">
        <v>0</v>
      </c>
      <c r="F130" s="2">
        <v>10290.040000000001</v>
      </c>
      <c r="G130" s="2">
        <v>18828.13</v>
      </c>
      <c r="H130" s="2">
        <v>0</v>
      </c>
      <c r="I130" s="2">
        <v>0</v>
      </c>
      <c r="J130" s="100">
        <f t="shared" si="4"/>
        <v>18828.13</v>
      </c>
      <c r="K130" s="2">
        <v>18552.049999999996</v>
      </c>
      <c r="L130" s="3">
        <f t="shared" si="5"/>
        <v>276.08000000000538</v>
      </c>
      <c r="M130" s="101">
        <f t="shared" si="6"/>
        <v>1.4663166230528756E-2</v>
      </c>
      <c r="O130" s="2">
        <v>0</v>
      </c>
      <c r="P130" s="3">
        <f t="shared" si="7"/>
        <v>-18828.13</v>
      </c>
    </row>
    <row r="131" spans="1:17" x14ac:dyDescent="0.35">
      <c r="A131">
        <v>71047</v>
      </c>
      <c r="B131" s="2">
        <v>23565.63</v>
      </c>
      <c r="C131" s="2">
        <v>43118.33</v>
      </c>
      <c r="D131" s="2">
        <v>483.4</v>
      </c>
      <c r="E131" s="2">
        <v>483.4</v>
      </c>
      <c r="F131" s="2">
        <v>239.85</v>
      </c>
      <c r="G131" s="2">
        <v>438.86</v>
      </c>
      <c r="H131" s="2">
        <v>4.92</v>
      </c>
      <c r="I131" s="2">
        <v>4.92</v>
      </c>
      <c r="J131" s="100">
        <f t="shared" ref="J131:J194" si="8">SUM(C131:I131)-F131</f>
        <v>44533.83</v>
      </c>
      <c r="K131" s="2">
        <v>48108.03</v>
      </c>
      <c r="L131" s="3">
        <f t="shared" ref="L131:L194" si="9">J131-K131</f>
        <v>-3574.1999999999971</v>
      </c>
      <c r="M131" s="101">
        <f t="shared" ref="M131:M194" si="10">IF(J131=0,0,L131/J131)</f>
        <v>-8.0258086941994364E-2</v>
      </c>
      <c r="O131" s="2">
        <v>0</v>
      </c>
      <c r="P131" s="3">
        <f t="shared" ref="P131:P194" si="11">O131-J131</f>
        <v>-44533.83</v>
      </c>
    </row>
    <row r="132" spans="1:17" x14ac:dyDescent="0.35">
      <c r="A132">
        <v>71103</v>
      </c>
      <c r="B132" s="2">
        <v>445728.9</v>
      </c>
      <c r="C132" s="2">
        <v>775866.6</v>
      </c>
      <c r="D132" s="2">
        <v>9143.15</v>
      </c>
      <c r="E132" s="2">
        <v>9143.15</v>
      </c>
      <c r="F132" s="2">
        <v>30916.69</v>
      </c>
      <c r="G132" s="2">
        <v>56569.54</v>
      </c>
      <c r="H132" s="2">
        <v>634.19000000000005</v>
      </c>
      <c r="I132" s="2">
        <v>634.19000000000005</v>
      </c>
      <c r="J132" s="100">
        <f t="shared" si="8"/>
        <v>851990.82</v>
      </c>
      <c r="K132" s="2">
        <v>805867</v>
      </c>
      <c r="L132" s="3">
        <f t="shared" si="9"/>
        <v>46123.819999999949</v>
      </c>
      <c r="M132" s="101">
        <f t="shared" si="10"/>
        <v>5.4136522269101386E-2</v>
      </c>
      <c r="O132" s="2">
        <v>39703.129999999997</v>
      </c>
      <c r="P132" s="3">
        <f t="shared" si="11"/>
        <v>-812287.69</v>
      </c>
    </row>
    <row r="133" spans="1:17" x14ac:dyDescent="0.35">
      <c r="A133">
        <v>71105</v>
      </c>
      <c r="B133" s="2">
        <v>319794.46000000002</v>
      </c>
      <c r="C133" s="2">
        <v>554279.07999999996</v>
      </c>
      <c r="D133" s="2">
        <v>6559.82</v>
      </c>
      <c r="E133" s="2">
        <v>6559.82</v>
      </c>
      <c r="F133" s="2">
        <v>26426.81</v>
      </c>
      <c r="G133" s="2">
        <v>48354.11</v>
      </c>
      <c r="H133" s="2">
        <v>542.08000000000004</v>
      </c>
      <c r="I133" s="2">
        <v>542.08000000000004</v>
      </c>
      <c r="J133" s="100">
        <f t="shared" si="8"/>
        <v>616836.98999999976</v>
      </c>
      <c r="K133" s="2">
        <v>605707.84000000008</v>
      </c>
      <c r="L133" s="3">
        <f t="shared" si="9"/>
        <v>11129.149999999674</v>
      </c>
      <c r="M133" s="101">
        <f t="shared" si="10"/>
        <v>1.8042286990602945E-2</v>
      </c>
      <c r="O133" s="2">
        <v>30862.01</v>
      </c>
      <c r="P133" s="3">
        <f t="shared" si="11"/>
        <v>-585974.97999999975</v>
      </c>
    </row>
    <row r="134" spans="1:17" x14ac:dyDescent="0.35">
      <c r="A134">
        <v>71109</v>
      </c>
      <c r="B134" s="2">
        <v>28747.59</v>
      </c>
      <c r="C134" s="2">
        <v>48314.81</v>
      </c>
      <c r="D134" s="2">
        <v>589.71</v>
      </c>
      <c r="E134" s="2">
        <v>589.71</v>
      </c>
      <c r="F134" s="2">
        <v>13976.74</v>
      </c>
      <c r="G134" s="2">
        <v>25573.86</v>
      </c>
      <c r="H134" s="2">
        <v>286.7</v>
      </c>
      <c r="I134" s="2">
        <v>286.7</v>
      </c>
      <c r="J134" s="100">
        <f t="shared" si="8"/>
        <v>75641.489999999976</v>
      </c>
      <c r="K134" s="2">
        <v>71980.049999999988</v>
      </c>
      <c r="L134" s="3">
        <f t="shared" si="9"/>
        <v>3661.4399999999878</v>
      </c>
      <c r="M134" s="101">
        <f t="shared" si="10"/>
        <v>4.8405180807516997E-2</v>
      </c>
      <c r="O134" s="2">
        <v>4284.7</v>
      </c>
      <c r="P134" s="3">
        <f t="shared" si="11"/>
        <v>-71356.789999999979</v>
      </c>
    </row>
    <row r="135" spans="1:17" x14ac:dyDescent="0.35">
      <c r="A135">
        <v>71112</v>
      </c>
      <c r="B135" s="2">
        <v>0</v>
      </c>
      <c r="C135" s="2">
        <v>0</v>
      </c>
      <c r="D135" s="2">
        <v>0</v>
      </c>
      <c r="E135" s="2">
        <v>0</v>
      </c>
      <c r="F135" s="2">
        <v>0</v>
      </c>
      <c r="G135" s="2">
        <v>0</v>
      </c>
      <c r="H135" s="2">
        <v>0</v>
      </c>
      <c r="I135" s="2">
        <v>0</v>
      </c>
      <c r="J135" s="100">
        <f t="shared" si="8"/>
        <v>0</v>
      </c>
      <c r="K135" s="2">
        <v>0</v>
      </c>
      <c r="L135" s="3">
        <f t="shared" si="9"/>
        <v>0</v>
      </c>
      <c r="M135" s="101">
        <f t="shared" si="10"/>
        <v>0</v>
      </c>
      <c r="O135" s="2">
        <v>158.41999999999999</v>
      </c>
      <c r="P135" s="3">
        <f t="shared" si="11"/>
        <v>158.41999999999999</v>
      </c>
      <c r="Q135" t="s">
        <v>70</v>
      </c>
    </row>
    <row r="136" spans="1:17" x14ac:dyDescent="0.35">
      <c r="A136">
        <v>71201</v>
      </c>
      <c r="B136" s="2">
        <v>178364.1</v>
      </c>
      <c r="C136" s="2">
        <v>307937.96999999997</v>
      </c>
      <c r="D136" s="2">
        <v>3658.71</v>
      </c>
      <c r="E136" s="2">
        <v>3658.71</v>
      </c>
      <c r="F136" s="2">
        <v>6914.06</v>
      </c>
      <c r="G136" s="2">
        <v>12650.79</v>
      </c>
      <c r="H136" s="2">
        <v>141.82</v>
      </c>
      <c r="I136" s="2">
        <v>141.82</v>
      </c>
      <c r="J136" s="100">
        <f t="shared" si="8"/>
        <v>328189.82</v>
      </c>
      <c r="K136" s="2">
        <v>257982.97</v>
      </c>
      <c r="L136" s="3">
        <f t="shared" si="9"/>
        <v>70206.850000000006</v>
      </c>
      <c r="M136" s="101">
        <f t="shared" si="10"/>
        <v>0.21392147385924404</v>
      </c>
      <c r="O136" s="2">
        <v>18422.419999999998</v>
      </c>
      <c r="P136" s="3">
        <f t="shared" si="11"/>
        <v>-309767.40000000002</v>
      </c>
    </row>
    <row r="137" spans="1:17" x14ac:dyDescent="0.35">
      <c r="A137">
        <v>71202</v>
      </c>
      <c r="B137" s="2">
        <v>361521.33</v>
      </c>
      <c r="C137" s="2">
        <v>628771.01</v>
      </c>
      <c r="D137" s="2">
        <v>7415.86</v>
      </c>
      <c r="E137" s="2">
        <v>7415.86</v>
      </c>
      <c r="F137" s="2">
        <v>54921.84</v>
      </c>
      <c r="G137" s="2">
        <v>100493.32</v>
      </c>
      <c r="H137" s="2">
        <v>1126.6199999999999</v>
      </c>
      <c r="I137" s="2">
        <v>1126.6199999999999</v>
      </c>
      <c r="J137" s="100">
        <f t="shared" si="8"/>
        <v>746349.28999999992</v>
      </c>
      <c r="K137" s="2">
        <v>644857.14</v>
      </c>
      <c r="L137" s="3">
        <f t="shared" si="9"/>
        <v>101492.14999999991</v>
      </c>
      <c r="M137" s="101">
        <f t="shared" si="10"/>
        <v>0.13598478803403152</v>
      </c>
      <c r="O137" s="2">
        <v>32671.91</v>
      </c>
      <c r="P137" s="3">
        <f t="shared" si="11"/>
        <v>-713677.37999999989</v>
      </c>
    </row>
    <row r="138" spans="1:17" x14ac:dyDescent="0.35">
      <c r="A138">
        <v>71213</v>
      </c>
      <c r="B138" s="2">
        <v>8176.12</v>
      </c>
      <c r="C138" s="2">
        <v>14139.11</v>
      </c>
      <c r="D138" s="2">
        <v>167.72</v>
      </c>
      <c r="E138" s="2">
        <v>0</v>
      </c>
      <c r="F138" s="2">
        <v>620.64</v>
      </c>
      <c r="G138" s="2">
        <v>1135.52</v>
      </c>
      <c r="H138" s="2">
        <v>12.72</v>
      </c>
      <c r="I138" s="2">
        <v>0</v>
      </c>
      <c r="J138" s="100">
        <f t="shared" si="8"/>
        <v>15455.07</v>
      </c>
      <c r="K138" s="2">
        <v>15100.27</v>
      </c>
      <c r="L138" s="3">
        <f t="shared" si="9"/>
        <v>354.79999999999927</v>
      </c>
      <c r="M138" s="101">
        <f t="shared" si="10"/>
        <v>2.29568678757197E-2</v>
      </c>
      <c r="O138" s="2">
        <v>820.7</v>
      </c>
      <c r="P138" s="3">
        <f t="shared" si="11"/>
        <v>-14634.369999999999</v>
      </c>
    </row>
    <row r="139" spans="1:17" x14ac:dyDescent="0.35">
      <c r="A139">
        <v>71301</v>
      </c>
      <c r="B139" s="2">
        <v>137062.13</v>
      </c>
      <c r="C139" s="2">
        <v>237664.19</v>
      </c>
      <c r="D139" s="2">
        <v>2811.54</v>
      </c>
      <c r="E139" s="2">
        <v>2811.54</v>
      </c>
      <c r="F139" s="2">
        <v>4988.47</v>
      </c>
      <c r="G139" s="2">
        <v>9127.5</v>
      </c>
      <c r="H139" s="2">
        <v>102.32</v>
      </c>
      <c r="I139" s="2">
        <v>102.32</v>
      </c>
      <c r="J139" s="100">
        <f t="shared" si="8"/>
        <v>252619.41000000003</v>
      </c>
      <c r="K139" s="2">
        <v>247100.31000000003</v>
      </c>
      <c r="L139" s="3">
        <f t="shared" si="9"/>
        <v>5519.1000000000058</v>
      </c>
      <c r="M139" s="101">
        <f t="shared" si="10"/>
        <v>2.1847489866277516E-2</v>
      </c>
      <c r="O139" s="2">
        <v>13124.11</v>
      </c>
      <c r="P139" s="3">
        <f t="shared" si="11"/>
        <v>-239495.30000000005</v>
      </c>
    </row>
    <row r="140" spans="1:17" x14ac:dyDescent="0.35">
      <c r="A140">
        <v>71302</v>
      </c>
      <c r="B140" s="2">
        <v>46398.13</v>
      </c>
      <c r="C140" s="2">
        <v>80196.789999999994</v>
      </c>
      <c r="D140" s="2">
        <v>951.75</v>
      </c>
      <c r="E140" s="2">
        <v>951.75</v>
      </c>
      <c r="F140" s="2">
        <v>3394.86</v>
      </c>
      <c r="G140" s="2">
        <v>6211.57</v>
      </c>
      <c r="H140" s="2">
        <v>69.62</v>
      </c>
      <c r="I140" s="2">
        <v>69.62</v>
      </c>
      <c r="J140" s="100">
        <f t="shared" si="8"/>
        <v>88451.099999999991</v>
      </c>
      <c r="K140" s="2">
        <v>100102.39</v>
      </c>
      <c r="L140" s="3">
        <f t="shared" si="9"/>
        <v>-11651.290000000008</v>
      </c>
      <c r="M140" s="101">
        <f t="shared" si="10"/>
        <v>-0.1317257784244629</v>
      </c>
      <c r="O140" s="2">
        <v>4699.87</v>
      </c>
      <c r="P140" s="3">
        <f t="shared" si="11"/>
        <v>-83751.23</v>
      </c>
    </row>
    <row r="141" spans="1:17" x14ac:dyDescent="0.35">
      <c r="A141">
        <v>71303</v>
      </c>
      <c r="B141" s="2">
        <v>272182.71999999997</v>
      </c>
      <c r="C141" s="2">
        <v>466393.12</v>
      </c>
      <c r="D141" s="2">
        <v>5583.24</v>
      </c>
      <c r="E141" s="2">
        <v>5583.24</v>
      </c>
      <c r="F141" s="2">
        <v>58866.18</v>
      </c>
      <c r="G141" s="2">
        <v>107709.96</v>
      </c>
      <c r="H141" s="2">
        <v>1207.53</v>
      </c>
      <c r="I141" s="2">
        <v>1207.53</v>
      </c>
      <c r="J141" s="100">
        <f t="shared" si="8"/>
        <v>587684.62</v>
      </c>
      <c r="K141" s="2">
        <v>609599.8600000001</v>
      </c>
      <c r="L141" s="3">
        <f t="shared" si="9"/>
        <v>-21915.240000000107</v>
      </c>
      <c r="M141" s="101">
        <f t="shared" si="10"/>
        <v>-3.7290817649779755E-2</v>
      </c>
      <c r="O141" s="2">
        <v>31633.67</v>
      </c>
      <c r="P141" s="3">
        <f t="shared" si="11"/>
        <v>-556050.94999999995</v>
      </c>
    </row>
    <row r="142" spans="1:17" x14ac:dyDescent="0.35">
      <c r="A142">
        <v>71305</v>
      </c>
      <c r="B142" s="2">
        <v>20279.53</v>
      </c>
      <c r="C142" s="2">
        <v>35464.269999999997</v>
      </c>
      <c r="D142" s="2">
        <v>415.99</v>
      </c>
      <c r="E142" s="2">
        <v>415.99</v>
      </c>
      <c r="F142" s="2">
        <v>15.32</v>
      </c>
      <c r="G142" s="2">
        <v>28.02</v>
      </c>
      <c r="H142" s="2">
        <v>0.31</v>
      </c>
      <c r="I142" s="2">
        <v>0.31</v>
      </c>
      <c r="J142" s="100">
        <f t="shared" si="8"/>
        <v>36324.889999999985</v>
      </c>
      <c r="K142" s="2">
        <v>37045.129999999997</v>
      </c>
      <c r="L142" s="3">
        <f t="shared" si="9"/>
        <v>-720.24000000001251</v>
      </c>
      <c r="M142" s="101">
        <f t="shared" si="10"/>
        <v>-1.9827726938746761E-2</v>
      </c>
      <c r="O142" s="2">
        <v>1642.07</v>
      </c>
      <c r="P142" s="3">
        <f t="shared" si="11"/>
        <v>-34682.819999999985</v>
      </c>
    </row>
    <row r="143" spans="1:17" x14ac:dyDescent="0.35">
      <c r="A143">
        <v>71307</v>
      </c>
      <c r="B143" s="2">
        <v>0</v>
      </c>
      <c r="C143" s="2">
        <v>0</v>
      </c>
      <c r="D143" s="2">
        <v>0</v>
      </c>
      <c r="E143" s="2">
        <v>0</v>
      </c>
      <c r="F143" s="2">
        <v>0</v>
      </c>
      <c r="G143" s="2">
        <v>0</v>
      </c>
      <c r="H143" s="2">
        <v>0</v>
      </c>
      <c r="I143" s="2">
        <v>0</v>
      </c>
      <c r="J143" s="100">
        <f t="shared" si="8"/>
        <v>0</v>
      </c>
      <c r="K143" s="2">
        <v>0</v>
      </c>
      <c r="L143" s="3">
        <f t="shared" si="9"/>
        <v>0</v>
      </c>
      <c r="M143" s="101">
        <f t="shared" si="10"/>
        <v>0</v>
      </c>
      <c r="O143" s="2">
        <v>84.08</v>
      </c>
      <c r="P143" s="3">
        <f t="shared" si="11"/>
        <v>84.08</v>
      </c>
      <c r="Q143" t="s">
        <v>71</v>
      </c>
    </row>
    <row r="144" spans="1:17" x14ac:dyDescent="0.35">
      <c r="A144">
        <v>71309</v>
      </c>
      <c r="B144" s="2">
        <v>0</v>
      </c>
      <c r="C144" s="109">
        <v>-567.76</v>
      </c>
      <c r="D144" s="2">
        <v>0</v>
      </c>
      <c r="E144" s="2">
        <v>0</v>
      </c>
      <c r="F144" s="2">
        <v>10300.41</v>
      </c>
      <c r="G144" s="2">
        <v>18847.240000000002</v>
      </c>
      <c r="H144" s="2">
        <v>211.3</v>
      </c>
      <c r="I144" s="2">
        <v>211.3</v>
      </c>
      <c r="J144" s="100">
        <f t="shared" si="8"/>
        <v>18702.079999999998</v>
      </c>
      <c r="K144" s="2">
        <v>22737.78</v>
      </c>
      <c r="L144" s="3">
        <f t="shared" si="9"/>
        <v>-4035.7000000000007</v>
      </c>
      <c r="M144" s="101">
        <f t="shared" si="10"/>
        <v>-0.2157888320443502</v>
      </c>
      <c r="O144" s="2">
        <v>567.76</v>
      </c>
      <c r="P144" s="3">
        <f t="shared" si="11"/>
        <v>-18134.32</v>
      </c>
    </row>
    <row r="145" spans="1:17" x14ac:dyDescent="0.35">
      <c r="A145">
        <v>71312</v>
      </c>
      <c r="B145" s="2">
        <v>0</v>
      </c>
      <c r="C145" s="2">
        <v>0</v>
      </c>
      <c r="D145" s="2">
        <v>0</v>
      </c>
      <c r="E145" s="2">
        <v>0</v>
      </c>
      <c r="F145" s="2">
        <v>351</v>
      </c>
      <c r="G145" s="2">
        <v>642.24</v>
      </c>
      <c r="H145" s="2">
        <v>7.2</v>
      </c>
      <c r="I145" s="2">
        <v>7.2</v>
      </c>
      <c r="J145" s="100">
        <f t="shared" si="8"/>
        <v>656.6400000000001</v>
      </c>
      <c r="K145" s="2">
        <v>656.6400000000001</v>
      </c>
      <c r="L145" s="3">
        <f t="shared" si="9"/>
        <v>0</v>
      </c>
      <c r="M145" s="101">
        <f t="shared" si="10"/>
        <v>0</v>
      </c>
      <c r="O145" s="2">
        <v>0</v>
      </c>
      <c r="P145" s="3">
        <f t="shared" si="11"/>
        <v>-656.6400000000001</v>
      </c>
    </row>
    <row r="146" spans="1:17" x14ac:dyDescent="0.35">
      <c r="A146">
        <v>71401</v>
      </c>
      <c r="B146" s="2">
        <v>655483.78</v>
      </c>
      <c r="C146" s="2">
        <v>1153666.81</v>
      </c>
      <c r="D146" s="2">
        <v>13445.82</v>
      </c>
      <c r="E146" s="2">
        <v>13445.82</v>
      </c>
      <c r="F146" s="2">
        <v>44401.32</v>
      </c>
      <c r="G146" s="2">
        <v>81243.039999999994</v>
      </c>
      <c r="H146" s="2">
        <v>910.78</v>
      </c>
      <c r="I146" s="2">
        <v>910.78</v>
      </c>
      <c r="J146" s="100">
        <f t="shared" si="8"/>
        <v>1263623.0500000003</v>
      </c>
      <c r="K146" s="2">
        <v>890669.3200000003</v>
      </c>
      <c r="L146" s="3">
        <f t="shared" si="9"/>
        <v>372953.73</v>
      </c>
      <c r="M146" s="101">
        <f t="shared" si="10"/>
        <v>0.29514634922178723</v>
      </c>
      <c r="O146" s="2">
        <v>45700.65</v>
      </c>
      <c r="P146" s="3">
        <f t="shared" si="11"/>
        <v>-1217922.4000000004</v>
      </c>
      <c r="Q146" s="102"/>
    </row>
    <row r="147" spans="1:17" x14ac:dyDescent="0.35">
      <c r="A147">
        <v>71402</v>
      </c>
      <c r="B147" s="2">
        <v>106707.2</v>
      </c>
      <c r="C147" s="2">
        <v>185258.42</v>
      </c>
      <c r="D147" s="2">
        <v>2188.89</v>
      </c>
      <c r="E147" s="2">
        <v>2188.89</v>
      </c>
      <c r="F147" s="2">
        <v>10273.61</v>
      </c>
      <c r="G147" s="2">
        <v>18798.18</v>
      </c>
      <c r="H147" s="2">
        <v>210.73</v>
      </c>
      <c r="I147" s="2">
        <v>210.73</v>
      </c>
      <c r="J147" s="100">
        <f t="shared" si="8"/>
        <v>208855.84000000008</v>
      </c>
      <c r="K147" s="2">
        <v>196695.03000000003</v>
      </c>
      <c r="L147" s="3">
        <f t="shared" si="9"/>
        <v>12160.810000000056</v>
      </c>
      <c r="M147" s="101">
        <f t="shared" si="10"/>
        <v>5.8225855690700587E-2</v>
      </c>
      <c r="O147" s="2">
        <v>9988.51</v>
      </c>
      <c r="P147" s="3">
        <f t="shared" si="11"/>
        <v>-198867.33000000007</v>
      </c>
    </row>
    <row r="148" spans="1:17" x14ac:dyDescent="0.35">
      <c r="A148">
        <v>71406</v>
      </c>
      <c r="B148" s="2">
        <v>14905.99</v>
      </c>
      <c r="C148" s="2">
        <v>25285.81</v>
      </c>
      <c r="D148" s="2">
        <v>305.75</v>
      </c>
      <c r="E148" s="2">
        <v>305.75</v>
      </c>
      <c r="F148" s="2">
        <v>7419.92</v>
      </c>
      <c r="G148" s="2">
        <v>13576.52</v>
      </c>
      <c r="H148" s="2">
        <v>152.19</v>
      </c>
      <c r="I148" s="2">
        <v>152.19</v>
      </c>
      <c r="J148" s="100">
        <f t="shared" si="8"/>
        <v>39778.210000000006</v>
      </c>
      <c r="K148" s="2">
        <v>39354.730000000003</v>
      </c>
      <c r="L148" s="3">
        <f t="shared" si="9"/>
        <v>423.4800000000032</v>
      </c>
      <c r="M148" s="101">
        <f t="shared" si="10"/>
        <v>1.0646029572472043E-2</v>
      </c>
      <c r="O148" s="2">
        <v>1988.32</v>
      </c>
      <c r="P148" s="3">
        <f t="shared" si="11"/>
        <v>-37789.890000000007</v>
      </c>
    </row>
    <row r="149" spans="1:17" x14ac:dyDescent="0.35">
      <c r="A149">
        <v>71407</v>
      </c>
      <c r="B149" s="112">
        <v>0</v>
      </c>
      <c r="C149" s="112">
        <v>0</v>
      </c>
      <c r="D149" s="112">
        <v>0</v>
      </c>
      <c r="E149" s="112">
        <v>0</v>
      </c>
      <c r="F149" s="112">
        <v>0</v>
      </c>
      <c r="G149" s="112">
        <v>0</v>
      </c>
      <c r="H149" s="112">
        <v>0</v>
      </c>
      <c r="I149" s="112">
        <v>0</v>
      </c>
      <c r="J149" s="100">
        <f t="shared" si="8"/>
        <v>0</v>
      </c>
      <c r="K149" s="2">
        <v>7409.4299999999985</v>
      </c>
      <c r="L149" s="3">
        <f t="shared" si="9"/>
        <v>-7409.4299999999985</v>
      </c>
      <c r="M149" s="101">
        <f t="shared" si="10"/>
        <v>0</v>
      </c>
      <c r="O149" s="2">
        <v>2030.46</v>
      </c>
      <c r="P149" s="3">
        <f t="shared" si="11"/>
        <v>2030.46</v>
      </c>
      <c r="Q149" t="s">
        <v>117</v>
      </c>
    </row>
    <row r="150" spans="1:17" x14ac:dyDescent="0.35">
      <c r="A150">
        <v>71409</v>
      </c>
      <c r="B150" s="2">
        <v>0</v>
      </c>
      <c r="C150" s="109">
        <v>-216.71</v>
      </c>
      <c r="D150" s="2">
        <v>0</v>
      </c>
      <c r="E150" s="2">
        <v>0</v>
      </c>
      <c r="F150" s="2">
        <v>2749.46</v>
      </c>
      <c r="G150" s="2">
        <v>5030.8100000000004</v>
      </c>
      <c r="H150" s="2">
        <v>56.41</v>
      </c>
      <c r="I150" s="2">
        <v>56.41</v>
      </c>
      <c r="J150" s="100">
        <f t="shared" si="8"/>
        <v>4926.92</v>
      </c>
      <c r="K150" s="2">
        <v>4951.3799999999992</v>
      </c>
      <c r="L150" s="3">
        <f t="shared" si="9"/>
        <v>-24.459999999999127</v>
      </c>
      <c r="M150" s="101">
        <f t="shared" si="10"/>
        <v>-4.9645620387583165E-3</v>
      </c>
      <c r="O150" s="2">
        <v>216.71</v>
      </c>
      <c r="P150" s="3">
        <f t="shared" si="11"/>
        <v>-4710.21</v>
      </c>
    </row>
    <row r="151" spans="1:17" x14ac:dyDescent="0.35">
      <c r="A151">
        <v>71501</v>
      </c>
      <c r="B151" s="2">
        <v>953520.04</v>
      </c>
      <c r="C151" s="2">
        <v>1661981.03</v>
      </c>
      <c r="D151" s="2">
        <v>19559.310000000001</v>
      </c>
      <c r="E151" s="2">
        <v>19559.310000000001</v>
      </c>
      <c r="F151" s="2">
        <v>87778.58</v>
      </c>
      <c r="G151" s="2">
        <v>160612.1</v>
      </c>
      <c r="H151" s="2">
        <v>1800.58</v>
      </c>
      <c r="I151" s="2">
        <v>1800.58</v>
      </c>
      <c r="J151" s="100">
        <f t="shared" si="8"/>
        <v>1865312.9100000004</v>
      </c>
      <c r="K151" s="2">
        <v>1871823.8500000003</v>
      </c>
      <c r="L151" s="3">
        <f t="shared" si="9"/>
        <v>-6510.9399999999441</v>
      </c>
      <c r="M151" s="101">
        <f t="shared" si="10"/>
        <v>-3.4905350009076723E-3</v>
      </c>
      <c r="O151" s="2">
        <v>82715.31</v>
      </c>
      <c r="P151" s="3">
        <f t="shared" si="11"/>
        <v>-1782597.6000000003</v>
      </c>
    </row>
    <row r="152" spans="1:17" x14ac:dyDescent="0.35">
      <c r="A152">
        <v>71504</v>
      </c>
      <c r="B152" s="2">
        <v>182062.69</v>
      </c>
      <c r="C152" s="2">
        <v>313650.56</v>
      </c>
      <c r="D152" s="2">
        <v>3734.61</v>
      </c>
      <c r="E152" s="2">
        <v>3734.61</v>
      </c>
      <c r="F152" s="2">
        <v>25413.47</v>
      </c>
      <c r="G152" s="2">
        <v>46500.14</v>
      </c>
      <c r="H152" s="2">
        <v>521.29</v>
      </c>
      <c r="I152" s="2">
        <v>521.29</v>
      </c>
      <c r="J152" s="100">
        <f t="shared" si="8"/>
        <v>368662.5</v>
      </c>
      <c r="K152" s="2">
        <v>349397.11</v>
      </c>
      <c r="L152" s="3">
        <f t="shared" si="9"/>
        <v>19265.390000000014</v>
      </c>
      <c r="M152" s="101">
        <f t="shared" si="10"/>
        <v>5.2257525514528912E-2</v>
      </c>
      <c r="O152" s="2">
        <v>19478.3</v>
      </c>
      <c r="P152" s="3">
        <f t="shared" si="11"/>
        <v>-349184.2</v>
      </c>
    </row>
    <row r="153" spans="1:17" x14ac:dyDescent="0.35">
      <c r="A153">
        <v>71506</v>
      </c>
      <c r="B153" s="2">
        <v>59060.29</v>
      </c>
      <c r="C153" s="2">
        <v>102342.99</v>
      </c>
      <c r="D153" s="2">
        <v>1211.49</v>
      </c>
      <c r="E153" s="2">
        <v>0</v>
      </c>
      <c r="F153" s="2">
        <v>7363.7</v>
      </c>
      <c r="G153" s="2">
        <v>13473.53</v>
      </c>
      <c r="H153" s="2">
        <v>151.04</v>
      </c>
      <c r="I153" s="2">
        <v>0</v>
      </c>
      <c r="J153" s="100">
        <f t="shared" si="8"/>
        <v>117179.05</v>
      </c>
      <c r="K153" s="2">
        <v>119316.09</v>
      </c>
      <c r="L153" s="3">
        <f t="shared" si="9"/>
        <v>-2137.0399999999936</v>
      </c>
      <c r="M153" s="101">
        <f t="shared" si="10"/>
        <v>-1.8237389704046873E-2</v>
      </c>
      <c r="O153" s="2">
        <v>5721.64</v>
      </c>
      <c r="P153" s="3">
        <f t="shared" si="11"/>
        <v>-111457.41</v>
      </c>
    </row>
    <row r="154" spans="1:17" x14ac:dyDescent="0.35">
      <c r="A154">
        <v>71601</v>
      </c>
      <c r="B154" s="2">
        <v>495060.97</v>
      </c>
      <c r="C154" s="2">
        <v>852453.9</v>
      </c>
      <c r="D154" s="2">
        <v>10155.18</v>
      </c>
      <c r="E154" s="2">
        <v>10155.18</v>
      </c>
      <c r="F154" s="2">
        <v>56768.2</v>
      </c>
      <c r="G154" s="2">
        <v>103871.39</v>
      </c>
      <c r="H154" s="2">
        <v>1164.43</v>
      </c>
      <c r="I154" s="2">
        <v>1164.43</v>
      </c>
      <c r="J154" s="100">
        <f t="shared" si="8"/>
        <v>978964.51000000024</v>
      </c>
      <c r="K154" s="2">
        <v>930289.23</v>
      </c>
      <c r="L154" s="3">
        <f t="shared" si="9"/>
        <v>48675.280000000261</v>
      </c>
      <c r="M154" s="101">
        <f t="shared" si="10"/>
        <v>4.9721189586331635E-2</v>
      </c>
      <c r="O154" s="2">
        <v>53380.71</v>
      </c>
      <c r="P154" s="3">
        <f t="shared" si="11"/>
        <v>-925583.80000000028</v>
      </c>
    </row>
    <row r="155" spans="1:17" x14ac:dyDescent="0.35">
      <c r="A155">
        <v>71605</v>
      </c>
      <c r="B155" s="2">
        <v>208229.62</v>
      </c>
      <c r="C155" s="2">
        <v>360909.42</v>
      </c>
      <c r="D155" s="2">
        <v>4271.3500000000004</v>
      </c>
      <c r="E155" s="2">
        <v>4271.3500000000004</v>
      </c>
      <c r="F155" s="2">
        <v>27173.23</v>
      </c>
      <c r="G155" s="2">
        <v>49720.28</v>
      </c>
      <c r="H155" s="2">
        <v>557.42999999999995</v>
      </c>
      <c r="I155" s="2">
        <v>557.42999999999995</v>
      </c>
      <c r="J155" s="100">
        <f t="shared" si="8"/>
        <v>420287.25999999989</v>
      </c>
      <c r="K155" s="2">
        <v>434841.43000000005</v>
      </c>
      <c r="L155" s="3">
        <f t="shared" si="9"/>
        <v>-14554.170000000158</v>
      </c>
      <c r="M155" s="101">
        <f t="shared" si="10"/>
        <v>-3.4629101058167126E-2</v>
      </c>
      <c r="O155" s="2">
        <v>20095.66</v>
      </c>
      <c r="P155" s="3">
        <f t="shared" si="11"/>
        <v>-400191.59999999992</v>
      </c>
    </row>
    <row r="156" spans="1:17" x14ac:dyDescent="0.35">
      <c r="A156">
        <v>71607</v>
      </c>
      <c r="B156" s="2">
        <v>165845.35</v>
      </c>
      <c r="C156" s="2">
        <v>286514.28000000003</v>
      </c>
      <c r="D156" s="2">
        <v>3402.02</v>
      </c>
      <c r="E156" s="2">
        <v>3402.02</v>
      </c>
      <c r="F156" s="2">
        <v>8361.86</v>
      </c>
      <c r="G156" s="2">
        <v>15300.05</v>
      </c>
      <c r="H156" s="2">
        <v>171.53</v>
      </c>
      <c r="I156" s="2">
        <v>171.53</v>
      </c>
      <c r="J156" s="100">
        <f t="shared" si="8"/>
        <v>308961.43000000011</v>
      </c>
      <c r="K156" s="2">
        <v>331035.91000000009</v>
      </c>
      <c r="L156" s="3">
        <f t="shared" si="9"/>
        <v>-22074.479999999981</v>
      </c>
      <c r="M156" s="101">
        <f t="shared" si="10"/>
        <v>-7.1447364805373836E-2</v>
      </c>
      <c r="O156" s="2">
        <v>16940.490000000002</v>
      </c>
      <c r="P156" s="3">
        <f t="shared" si="11"/>
        <v>-292020.94000000012</v>
      </c>
    </row>
    <row r="157" spans="1:17" x14ac:dyDescent="0.35">
      <c r="A157">
        <v>71610</v>
      </c>
      <c r="B157" s="2">
        <v>0</v>
      </c>
      <c r="C157" s="2">
        <v>0</v>
      </c>
      <c r="D157" s="2">
        <v>0</v>
      </c>
      <c r="E157" s="2">
        <v>0</v>
      </c>
      <c r="F157" s="2">
        <v>0</v>
      </c>
      <c r="G157" s="2">
        <v>0</v>
      </c>
      <c r="H157" s="2">
        <v>0</v>
      </c>
      <c r="I157" s="2">
        <v>0</v>
      </c>
      <c r="J157" s="100">
        <f t="shared" si="8"/>
        <v>0</v>
      </c>
      <c r="K157" s="2">
        <v>0</v>
      </c>
      <c r="L157" s="3">
        <f t="shared" si="9"/>
        <v>0</v>
      </c>
      <c r="M157" s="101">
        <f t="shared" si="10"/>
        <v>0</v>
      </c>
      <c r="O157" s="2">
        <v>234.36</v>
      </c>
      <c r="P157" s="3">
        <f t="shared" si="11"/>
        <v>234.36</v>
      </c>
      <c r="Q157" t="s">
        <v>72</v>
      </c>
    </row>
    <row r="158" spans="1:17" x14ac:dyDescent="0.35">
      <c r="A158">
        <v>71701</v>
      </c>
      <c r="B158" s="2">
        <v>202713.27</v>
      </c>
      <c r="C158" s="2">
        <v>340894.76</v>
      </c>
      <c r="D158" s="2">
        <v>4158.16</v>
      </c>
      <c r="E158" s="2">
        <v>4158.16</v>
      </c>
      <c r="F158" s="2">
        <v>74309.06</v>
      </c>
      <c r="G158" s="2">
        <v>135966.72</v>
      </c>
      <c r="H158" s="2">
        <v>1524.26</v>
      </c>
      <c r="I158" s="2">
        <v>1524.26</v>
      </c>
      <c r="J158" s="100">
        <f t="shared" si="8"/>
        <v>488226.32</v>
      </c>
      <c r="K158" s="2">
        <v>486715.55</v>
      </c>
      <c r="L158" s="3">
        <f t="shared" si="9"/>
        <v>1510.7700000000186</v>
      </c>
      <c r="M158" s="101">
        <f t="shared" si="10"/>
        <v>3.0944050701732315E-3</v>
      </c>
      <c r="O158" s="2">
        <v>30018.1</v>
      </c>
      <c r="P158" s="3">
        <f t="shared" si="11"/>
        <v>-458208.22000000003</v>
      </c>
    </row>
    <row r="159" spans="1:17" x14ac:dyDescent="0.35">
      <c r="A159">
        <v>71702</v>
      </c>
      <c r="B159" s="2">
        <v>97594.76</v>
      </c>
      <c r="C159" s="2">
        <v>168344.81</v>
      </c>
      <c r="D159" s="2">
        <v>2001.91</v>
      </c>
      <c r="E159" s="2">
        <v>2001.91</v>
      </c>
      <c r="F159" s="2">
        <v>2101.7399999999998</v>
      </c>
      <c r="G159" s="2">
        <v>3845.48</v>
      </c>
      <c r="H159" s="2">
        <v>43.13</v>
      </c>
      <c r="I159" s="2">
        <v>43.13</v>
      </c>
      <c r="J159" s="100">
        <f t="shared" si="8"/>
        <v>176280.37000000002</v>
      </c>
      <c r="K159" s="2">
        <v>174666.87999999995</v>
      </c>
      <c r="L159" s="3">
        <f t="shared" si="9"/>
        <v>1613.490000000078</v>
      </c>
      <c r="M159" s="101">
        <f t="shared" si="10"/>
        <v>9.1529760233659465E-3</v>
      </c>
      <c r="O159" s="2">
        <v>10228.64</v>
      </c>
      <c r="P159" s="3">
        <f t="shared" si="11"/>
        <v>-166051.73000000004</v>
      </c>
    </row>
    <row r="160" spans="1:17" x14ac:dyDescent="0.35">
      <c r="A160">
        <v>71705</v>
      </c>
      <c r="B160" s="2">
        <v>28670.54</v>
      </c>
      <c r="C160" s="2">
        <v>50542.25</v>
      </c>
      <c r="D160" s="2">
        <v>588.08000000000004</v>
      </c>
      <c r="E160" s="2">
        <v>588.08000000000004</v>
      </c>
      <c r="F160" s="2">
        <v>0</v>
      </c>
      <c r="G160" s="2">
        <v>0</v>
      </c>
      <c r="H160" s="2">
        <v>0</v>
      </c>
      <c r="I160" s="2">
        <v>0</v>
      </c>
      <c r="J160" s="100">
        <f t="shared" si="8"/>
        <v>51718.41</v>
      </c>
      <c r="K160" s="2">
        <v>29086.81</v>
      </c>
      <c r="L160" s="3">
        <f t="shared" si="9"/>
        <v>22631.600000000002</v>
      </c>
      <c r="M160" s="101">
        <f t="shared" si="10"/>
        <v>0.43759272568510904</v>
      </c>
      <c r="O160" s="2">
        <v>1915.61</v>
      </c>
      <c r="P160" s="3">
        <f t="shared" si="11"/>
        <v>-49802.8</v>
      </c>
    </row>
    <row r="161" spans="1:17" x14ac:dyDescent="0.35">
      <c r="A161">
        <v>71706</v>
      </c>
      <c r="B161" s="2">
        <v>14711.94</v>
      </c>
      <c r="C161" s="2">
        <v>25790.14</v>
      </c>
      <c r="D161" s="2">
        <v>301.77</v>
      </c>
      <c r="E161" s="2">
        <v>301.77</v>
      </c>
      <c r="F161" s="2">
        <v>0</v>
      </c>
      <c r="G161" s="2">
        <v>0</v>
      </c>
      <c r="H161" s="2">
        <v>0</v>
      </c>
      <c r="I161" s="2">
        <v>0</v>
      </c>
      <c r="J161" s="100">
        <f t="shared" si="8"/>
        <v>26393.68</v>
      </c>
      <c r="K161" s="2">
        <v>27007.690000000002</v>
      </c>
      <c r="L161" s="3">
        <f t="shared" si="9"/>
        <v>-614.01000000000204</v>
      </c>
      <c r="M161" s="101">
        <f t="shared" si="10"/>
        <v>-2.3263523692035444E-2</v>
      </c>
      <c r="O161" s="2">
        <v>1129.06</v>
      </c>
      <c r="P161" s="3">
        <f t="shared" si="11"/>
        <v>-25264.62</v>
      </c>
    </row>
    <row r="162" spans="1:17" x14ac:dyDescent="0.35">
      <c r="A162">
        <v>71802</v>
      </c>
      <c r="B162" s="2">
        <v>24477.56</v>
      </c>
      <c r="C162" s="2">
        <v>42502.95</v>
      </c>
      <c r="D162" s="2">
        <v>502.1</v>
      </c>
      <c r="E162" s="2">
        <v>502.1</v>
      </c>
      <c r="F162" s="2">
        <v>5666</v>
      </c>
      <c r="G162" s="2">
        <v>10367.290000000001</v>
      </c>
      <c r="H162" s="2">
        <v>116.22</v>
      </c>
      <c r="I162" s="2">
        <v>116.22</v>
      </c>
      <c r="J162" s="100">
        <f t="shared" si="8"/>
        <v>54106.879999999997</v>
      </c>
      <c r="K162" s="2">
        <v>62467.959999999992</v>
      </c>
      <c r="L162" s="3">
        <f t="shared" si="9"/>
        <v>-8361.0799999999945</v>
      </c>
      <c r="M162" s="101">
        <f t="shared" si="10"/>
        <v>-0.15452896193607901</v>
      </c>
      <c r="O162" s="2">
        <v>2284.6999999999998</v>
      </c>
      <c r="P162" s="3">
        <f t="shared" si="11"/>
        <v>-51822.18</v>
      </c>
    </row>
    <row r="163" spans="1:17" x14ac:dyDescent="0.35">
      <c r="A163">
        <v>71803</v>
      </c>
      <c r="B163" s="2">
        <v>1546574.75</v>
      </c>
      <c r="C163" s="2">
        <v>2714532.99</v>
      </c>
      <c r="D163" s="2">
        <v>31724.54</v>
      </c>
      <c r="E163" s="2">
        <v>31724.54</v>
      </c>
      <c r="F163" s="2">
        <v>160814.57999999999</v>
      </c>
      <c r="G163" s="2">
        <v>294249.67</v>
      </c>
      <c r="H163" s="2">
        <v>3298.77</v>
      </c>
      <c r="I163" s="2">
        <v>3298.77</v>
      </c>
      <c r="J163" s="100">
        <f t="shared" si="8"/>
        <v>3078829.2800000003</v>
      </c>
      <c r="K163" s="2">
        <v>3122884.29</v>
      </c>
      <c r="L163" s="3">
        <f t="shared" si="9"/>
        <v>-44055.009999999776</v>
      </c>
      <c r="M163" s="101">
        <f t="shared" si="10"/>
        <v>-1.4309013587138476E-2</v>
      </c>
      <c r="O163" s="2">
        <v>115301.85</v>
      </c>
      <c r="P163" s="3">
        <f t="shared" si="11"/>
        <v>-2963527.43</v>
      </c>
    </row>
    <row r="164" spans="1:17" x14ac:dyDescent="0.35">
      <c r="A164">
        <v>71809</v>
      </c>
      <c r="B164" s="2">
        <v>1112097.95</v>
      </c>
      <c r="C164" s="2">
        <v>1949565.98</v>
      </c>
      <c r="D164" s="2">
        <v>22812.3</v>
      </c>
      <c r="E164" s="2">
        <v>22812.3</v>
      </c>
      <c r="F164" s="2">
        <v>19318.3</v>
      </c>
      <c r="G164" s="2">
        <v>35347.449999999997</v>
      </c>
      <c r="H164" s="2">
        <v>396.28</v>
      </c>
      <c r="I164" s="2">
        <v>396.28</v>
      </c>
      <c r="J164" s="100">
        <f t="shared" si="8"/>
        <v>2031330.59</v>
      </c>
      <c r="K164" s="2">
        <v>1895977.01</v>
      </c>
      <c r="L164" s="3">
        <f t="shared" si="9"/>
        <v>135353.58000000007</v>
      </c>
      <c r="M164" s="101">
        <f t="shared" si="10"/>
        <v>6.6632964947374751E-2</v>
      </c>
      <c r="O164" s="2">
        <v>85291.98</v>
      </c>
      <c r="P164" s="3">
        <f t="shared" si="11"/>
        <v>-1946038.61</v>
      </c>
    </row>
    <row r="165" spans="1:17" x14ac:dyDescent="0.35">
      <c r="A165">
        <v>71810</v>
      </c>
      <c r="B165" s="2">
        <v>0</v>
      </c>
      <c r="C165" s="2">
        <v>0</v>
      </c>
      <c r="D165" s="2">
        <v>0</v>
      </c>
      <c r="E165" s="2">
        <v>0</v>
      </c>
      <c r="F165" s="2">
        <v>2511.86</v>
      </c>
      <c r="G165" s="2">
        <v>4595.93</v>
      </c>
      <c r="H165" s="2">
        <v>51.51</v>
      </c>
      <c r="I165" s="2">
        <v>51.51</v>
      </c>
      <c r="J165" s="100">
        <f t="shared" si="8"/>
        <v>4698.9500000000007</v>
      </c>
      <c r="K165" s="2">
        <v>0</v>
      </c>
      <c r="L165" s="3">
        <f t="shared" si="9"/>
        <v>4698.9500000000007</v>
      </c>
      <c r="M165" s="101">
        <f t="shared" si="10"/>
        <v>1</v>
      </c>
      <c r="O165" s="2">
        <v>0</v>
      </c>
      <c r="P165" s="3">
        <f t="shared" si="11"/>
        <v>-4698.9500000000007</v>
      </c>
    </row>
    <row r="166" spans="1:17" x14ac:dyDescent="0.35">
      <c r="A166">
        <v>71812</v>
      </c>
      <c r="B166" s="2">
        <v>0</v>
      </c>
      <c r="C166" s="109">
        <v>-413.47</v>
      </c>
      <c r="D166" s="2">
        <v>0</v>
      </c>
      <c r="E166" s="2">
        <v>0</v>
      </c>
      <c r="F166" s="2">
        <v>575.59</v>
      </c>
      <c r="G166" s="2">
        <v>1053.27</v>
      </c>
      <c r="H166" s="2">
        <v>0</v>
      </c>
      <c r="I166" s="2">
        <v>0</v>
      </c>
      <c r="J166" s="100">
        <f t="shared" si="8"/>
        <v>639.79999999999984</v>
      </c>
      <c r="K166" s="2">
        <v>7174.5</v>
      </c>
      <c r="L166" s="3">
        <f t="shared" si="9"/>
        <v>-6534.7</v>
      </c>
      <c r="M166" s="101">
        <f t="shared" si="10"/>
        <v>-10.213660518912162</v>
      </c>
      <c r="O166" s="2">
        <v>413.47</v>
      </c>
      <c r="P166" s="3">
        <f t="shared" si="11"/>
        <v>-226.32999999999981</v>
      </c>
    </row>
    <row r="167" spans="1:17" x14ac:dyDescent="0.35">
      <c r="A167">
        <v>71815</v>
      </c>
      <c r="B167" s="2">
        <v>3285.73</v>
      </c>
      <c r="C167" s="2">
        <v>5186.84</v>
      </c>
      <c r="D167" s="2">
        <v>0</v>
      </c>
      <c r="E167" s="2">
        <v>0</v>
      </c>
      <c r="F167" s="2">
        <v>3569.28</v>
      </c>
      <c r="G167" s="2">
        <v>6530.86</v>
      </c>
      <c r="H167" s="2">
        <v>0</v>
      </c>
      <c r="I167" s="2">
        <v>0</v>
      </c>
      <c r="J167" s="100">
        <f t="shared" si="8"/>
        <v>11717.699999999999</v>
      </c>
      <c r="K167" s="2">
        <v>16957.88</v>
      </c>
      <c r="L167" s="3">
        <f t="shared" si="9"/>
        <v>-5240.1800000000021</v>
      </c>
      <c r="M167" s="101">
        <f t="shared" si="10"/>
        <v>-0.4472020959744662</v>
      </c>
      <c r="O167" s="2">
        <v>825.39</v>
      </c>
      <c r="P167" s="3">
        <f t="shared" si="11"/>
        <v>-10892.31</v>
      </c>
    </row>
    <row r="168" spans="1:17" x14ac:dyDescent="0.35">
      <c r="A168">
        <v>71901</v>
      </c>
      <c r="B168" s="2">
        <v>256241</v>
      </c>
      <c r="C168" s="2">
        <v>438414.27</v>
      </c>
      <c r="D168" s="2">
        <v>5256.28</v>
      </c>
      <c r="E168" s="2">
        <v>5256.28</v>
      </c>
      <c r="F168" s="2">
        <v>44274.19</v>
      </c>
      <c r="G168" s="2">
        <v>81010.77</v>
      </c>
      <c r="H168" s="2">
        <v>908.17</v>
      </c>
      <c r="I168" s="2">
        <v>908.17</v>
      </c>
      <c r="J168" s="100">
        <f t="shared" si="8"/>
        <v>531753.94000000018</v>
      </c>
      <c r="K168" s="2">
        <v>501601.35</v>
      </c>
      <c r="L168" s="3">
        <f t="shared" si="9"/>
        <v>30152.5900000002</v>
      </c>
      <c r="M168" s="101">
        <f t="shared" si="10"/>
        <v>5.6704027430431805E-2</v>
      </c>
      <c r="O168" s="2">
        <v>30440.3</v>
      </c>
      <c r="P168" s="3">
        <f t="shared" si="11"/>
        <v>-501313.64000000019</v>
      </c>
    </row>
    <row r="169" spans="1:17" x14ac:dyDescent="0.35">
      <c r="A169">
        <v>71902</v>
      </c>
      <c r="B169" s="2">
        <v>0</v>
      </c>
      <c r="C169" s="109">
        <v>-549.19000000000005</v>
      </c>
      <c r="D169" s="2">
        <v>0</v>
      </c>
      <c r="E169" s="2">
        <v>0</v>
      </c>
      <c r="F169" s="2">
        <v>6318.65</v>
      </c>
      <c r="G169" s="2">
        <v>11561</v>
      </c>
      <c r="H169" s="2">
        <v>129.61000000000001</v>
      </c>
      <c r="I169" s="2">
        <v>129.61000000000001</v>
      </c>
      <c r="J169" s="100">
        <f t="shared" si="8"/>
        <v>11271.03</v>
      </c>
      <c r="K169" s="2">
        <v>10418.600000000002</v>
      </c>
      <c r="L169" s="3">
        <f t="shared" si="9"/>
        <v>852.42999999999847</v>
      </c>
      <c r="M169" s="101">
        <f t="shared" si="10"/>
        <v>7.5630177543667118E-2</v>
      </c>
      <c r="O169" s="2">
        <v>549.19000000000005</v>
      </c>
      <c r="P169" s="3">
        <f t="shared" si="11"/>
        <v>-10721.84</v>
      </c>
    </row>
    <row r="170" spans="1:17" x14ac:dyDescent="0.35">
      <c r="A170">
        <v>71904</v>
      </c>
      <c r="B170" s="2">
        <v>49149.99</v>
      </c>
      <c r="C170" s="2">
        <v>86592.17</v>
      </c>
      <c r="D170" s="2">
        <v>1008.23</v>
      </c>
      <c r="E170" s="2">
        <v>1008.23</v>
      </c>
      <c r="F170" s="2">
        <v>706.88</v>
      </c>
      <c r="G170" s="2">
        <v>1293.3900000000001</v>
      </c>
      <c r="H170" s="2">
        <v>14.5</v>
      </c>
      <c r="I170" s="2">
        <v>14.5</v>
      </c>
      <c r="J170" s="100">
        <f t="shared" si="8"/>
        <v>89931.01999999999</v>
      </c>
      <c r="K170" s="2">
        <v>46867.32</v>
      </c>
      <c r="L170" s="3">
        <f t="shared" si="9"/>
        <v>43063.69999999999</v>
      </c>
      <c r="M170" s="101">
        <f t="shared" si="10"/>
        <v>0.47885256944711618</v>
      </c>
      <c r="O170" s="2">
        <v>3339.77</v>
      </c>
      <c r="P170" s="3">
        <f t="shared" si="11"/>
        <v>-86591.249999999985</v>
      </c>
      <c r="Q170" s="102"/>
    </row>
    <row r="171" spans="1:17" x14ac:dyDescent="0.35">
      <c r="A171">
        <v>71905</v>
      </c>
      <c r="B171" s="2">
        <v>23778.63</v>
      </c>
      <c r="C171" s="2">
        <v>41039.769999999997</v>
      </c>
      <c r="D171" s="2">
        <v>487.79</v>
      </c>
      <c r="E171" s="2">
        <v>487.79</v>
      </c>
      <c r="F171" s="2">
        <v>0</v>
      </c>
      <c r="G171" s="2">
        <v>0</v>
      </c>
      <c r="H171" s="2">
        <v>0</v>
      </c>
      <c r="I171" s="2">
        <v>0</v>
      </c>
      <c r="J171" s="100">
        <f t="shared" si="8"/>
        <v>42015.35</v>
      </c>
      <c r="K171" s="2">
        <v>50968.659999999996</v>
      </c>
      <c r="L171" s="3">
        <f t="shared" si="9"/>
        <v>-8953.3099999999977</v>
      </c>
      <c r="M171" s="101">
        <f t="shared" si="10"/>
        <v>-0.21309616604407669</v>
      </c>
      <c r="O171" s="2">
        <v>2470.16</v>
      </c>
      <c r="P171" s="3">
        <f t="shared" si="11"/>
        <v>-39545.19</v>
      </c>
    </row>
    <row r="172" spans="1:17" x14ac:dyDescent="0.35">
      <c r="A172">
        <v>72001</v>
      </c>
      <c r="B172" s="2">
        <v>67964.83</v>
      </c>
      <c r="C172" s="2">
        <v>115826.16</v>
      </c>
      <c r="D172" s="2">
        <v>1394.14</v>
      </c>
      <c r="E172" s="2">
        <v>1394.14</v>
      </c>
      <c r="F172" s="2">
        <v>17516.849999999999</v>
      </c>
      <c r="G172" s="2">
        <v>32051.040000000001</v>
      </c>
      <c r="H172" s="2">
        <v>359.3</v>
      </c>
      <c r="I172" s="2">
        <v>359.3</v>
      </c>
      <c r="J172" s="100">
        <f t="shared" si="8"/>
        <v>151384.07999999999</v>
      </c>
      <c r="K172" s="2">
        <v>145689.10999999999</v>
      </c>
      <c r="L172" s="3">
        <f t="shared" si="9"/>
        <v>5694.9700000000012</v>
      </c>
      <c r="M172" s="101">
        <f t="shared" si="10"/>
        <v>3.7619345442400559E-2</v>
      </c>
      <c r="O172" s="2">
        <v>8532.27</v>
      </c>
      <c r="P172" s="3">
        <f t="shared" si="11"/>
        <v>-142851.81</v>
      </c>
    </row>
    <row r="173" spans="1:17" x14ac:dyDescent="0.35">
      <c r="A173">
        <v>72002</v>
      </c>
      <c r="B173" s="2">
        <v>329995.84999999998</v>
      </c>
      <c r="C173" s="2">
        <v>573164.87</v>
      </c>
      <c r="D173" s="2">
        <v>6769.08</v>
      </c>
      <c r="E173" s="2">
        <v>6769.08</v>
      </c>
      <c r="F173" s="2">
        <v>85595.81</v>
      </c>
      <c r="G173" s="2">
        <v>156618.16</v>
      </c>
      <c r="H173" s="2">
        <v>1755.84</v>
      </c>
      <c r="I173" s="2">
        <v>1755.84</v>
      </c>
      <c r="J173" s="100">
        <f t="shared" si="8"/>
        <v>746832.86999999988</v>
      </c>
      <c r="K173" s="2">
        <v>723509.98000000021</v>
      </c>
      <c r="L173" s="3">
        <f t="shared" si="9"/>
        <v>23322.889999999665</v>
      </c>
      <c r="M173" s="101">
        <f t="shared" si="10"/>
        <v>3.1229061998837394E-2</v>
      </c>
      <c r="O173" s="2">
        <v>32865.65</v>
      </c>
      <c r="P173" s="3">
        <f t="shared" si="11"/>
        <v>-713967.21999999986</v>
      </c>
    </row>
    <row r="174" spans="1:17" x14ac:dyDescent="0.35">
      <c r="A174">
        <v>72011</v>
      </c>
      <c r="B174" s="2">
        <v>0</v>
      </c>
      <c r="C174" s="2">
        <v>0</v>
      </c>
      <c r="D174" s="2">
        <v>0</v>
      </c>
      <c r="E174" s="2">
        <v>0</v>
      </c>
      <c r="F174" s="2">
        <v>0</v>
      </c>
      <c r="G174" s="2">
        <v>0</v>
      </c>
      <c r="H174" s="2">
        <v>0</v>
      </c>
      <c r="I174" s="2">
        <v>0</v>
      </c>
      <c r="J174" s="100">
        <f t="shared" si="8"/>
        <v>0</v>
      </c>
      <c r="K174" s="2">
        <v>0</v>
      </c>
      <c r="L174" s="3">
        <f t="shared" si="9"/>
        <v>0</v>
      </c>
      <c r="M174" s="101">
        <f t="shared" si="10"/>
        <v>0</v>
      </c>
      <c r="O174" s="2">
        <v>294.67</v>
      </c>
      <c r="P174" s="3">
        <f t="shared" si="11"/>
        <v>294.67</v>
      </c>
      <c r="Q174" t="s">
        <v>73</v>
      </c>
    </row>
    <row r="175" spans="1:17" x14ac:dyDescent="0.35">
      <c r="A175">
        <v>72101</v>
      </c>
      <c r="B175" s="2">
        <v>773790.46</v>
      </c>
      <c r="C175" s="2">
        <v>1337731.6200000001</v>
      </c>
      <c r="D175" s="2">
        <v>15872.55</v>
      </c>
      <c r="E175" s="2">
        <v>15872.55</v>
      </c>
      <c r="F175" s="2">
        <v>64783.99</v>
      </c>
      <c r="G175" s="2">
        <v>118537.83</v>
      </c>
      <c r="H175" s="2">
        <v>1328.9</v>
      </c>
      <c r="I175" s="2">
        <v>1328.9</v>
      </c>
      <c r="J175" s="100">
        <f t="shared" si="8"/>
        <v>1490672.35</v>
      </c>
      <c r="K175" s="2">
        <v>1400147.0299999998</v>
      </c>
      <c r="L175" s="3">
        <f t="shared" si="9"/>
        <v>90525.320000000298</v>
      </c>
      <c r="M175" s="101">
        <f t="shared" si="10"/>
        <v>6.0727845391376781E-2</v>
      </c>
      <c r="O175" s="2">
        <v>81746.44</v>
      </c>
      <c r="P175" s="3">
        <f t="shared" si="11"/>
        <v>-1408925.9100000001</v>
      </c>
    </row>
    <row r="176" spans="1:17" x14ac:dyDescent="0.35">
      <c r="A176">
        <v>72102</v>
      </c>
      <c r="B176" s="2">
        <v>848984.27</v>
      </c>
      <c r="C176" s="2">
        <v>1457450.06</v>
      </c>
      <c r="D176" s="2">
        <v>17415.03</v>
      </c>
      <c r="E176" s="2">
        <v>17415.03</v>
      </c>
      <c r="F176" s="2">
        <v>162392.41</v>
      </c>
      <c r="G176" s="2">
        <v>297135.28999999998</v>
      </c>
      <c r="H176" s="2">
        <v>3331.11</v>
      </c>
      <c r="I176" s="2">
        <v>3331.11</v>
      </c>
      <c r="J176" s="100">
        <f t="shared" si="8"/>
        <v>1796077.6300000004</v>
      </c>
      <c r="K176" s="2">
        <v>1889378.9300000002</v>
      </c>
      <c r="L176" s="3">
        <f t="shared" si="9"/>
        <v>-93301.299999999814</v>
      </c>
      <c r="M176" s="101">
        <f t="shared" si="10"/>
        <v>-5.194725352712054E-2</v>
      </c>
      <c r="O176" s="2">
        <v>95971.16</v>
      </c>
      <c r="P176" s="3">
        <f t="shared" si="11"/>
        <v>-1700106.4700000004</v>
      </c>
    </row>
    <row r="177" spans="1:16" x14ac:dyDescent="0.35">
      <c r="A177">
        <v>72108</v>
      </c>
      <c r="B177" s="2">
        <v>11002.09</v>
      </c>
      <c r="C177" s="2">
        <v>18842.91</v>
      </c>
      <c r="D177" s="2">
        <v>225.7</v>
      </c>
      <c r="E177" s="2">
        <v>225.7</v>
      </c>
      <c r="F177" s="2">
        <v>0</v>
      </c>
      <c r="G177" s="2">
        <v>0</v>
      </c>
      <c r="H177" s="2">
        <v>0</v>
      </c>
      <c r="I177" s="2">
        <v>0</v>
      </c>
      <c r="J177" s="100">
        <f t="shared" si="8"/>
        <v>19294.310000000001</v>
      </c>
      <c r="K177" s="2">
        <v>24644.48</v>
      </c>
      <c r="L177" s="3">
        <f t="shared" si="9"/>
        <v>-5350.1699999999983</v>
      </c>
      <c r="M177" s="101">
        <f t="shared" si="10"/>
        <v>-0.27729263186918829</v>
      </c>
      <c r="O177" s="2">
        <v>1288.04</v>
      </c>
      <c r="P177" s="3">
        <f t="shared" si="11"/>
        <v>-18006.27</v>
      </c>
    </row>
    <row r="178" spans="1:16" x14ac:dyDescent="0.35">
      <c r="A178">
        <v>72109</v>
      </c>
      <c r="B178" s="2">
        <v>3639.16</v>
      </c>
      <c r="C178" s="2">
        <v>6136.32</v>
      </c>
      <c r="D178" s="2">
        <v>74.650000000000006</v>
      </c>
      <c r="E178" s="2">
        <v>0</v>
      </c>
      <c r="F178" s="2">
        <v>0</v>
      </c>
      <c r="G178" s="2">
        <v>0</v>
      </c>
      <c r="H178" s="2">
        <v>0</v>
      </c>
      <c r="I178" s="2">
        <v>0</v>
      </c>
      <c r="J178" s="100">
        <f t="shared" si="8"/>
        <v>6210.9699999999993</v>
      </c>
      <c r="K178" s="2">
        <v>5004.4799999999996</v>
      </c>
      <c r="L178" s="3">
        <f t="shared" si="9"/>
        <v>1206.4899999999998</v>
      </c>
      <c r="M178" s="101">
        <f t="shared" si="10"/>
        <v>0.19425146152694345</v>
      </c>
      <c r="O178" s="2">
        <v>522.4</v>
      </c>
      <c r="P178" s="3">
        <f t="shared" si="11"/>
        <v>-5688.57</v>
      </c>
    </row>
    <row r="179" spans="1:16" x14ac:dyDescent="0.35">
      <c r="A179">
        <v>72110</v>
      </c>
      <c r="B179" s="2">
        <v>0</v>
      </c>
      <c r="C179" s="2">
        <v>0</v>
      </c>
      <c r="D179" s="2">
        <v>0</v>
      </c>
      <c r="E179" s="2">
        <v>0</v>
      </c>
      <c r="F179" s="2">
        <v>3671.82</v>
      </c>
      <c r="G179" s="2">
        <v>6718.49</v>
      </c>
      <c r="H179" s="2">
        <v>75.319999999999993</v>
      </c>
      <c r="I179" s="2">
        <v>75.319999999999993</v>
      </c>
      <c r="J179" s="100">
        <f t="shared" si="8"/>
        <v>6869.1299999999992</v>
      </c>
      <c r="K179" s="2">
        <v>5873.8099999999986</v>
      </c>
      <c r="L179" s="3">
        <f t="shared" si="9"/>
        <v>995.32000000000062</v>
      </c>
      <c r="M179" s="101">
        <f t="shared" si="10"/>
        <v>0.14489753433113084</v>
      </c>
      <c r="O179" s="2">
        <v>0</v>
      </c>
      <c r="P179" s="3">
        <f t="shared" si="11"/>
        <v>-6869.1299999999992</v>
      </c>
    </row>
    <row r="180" spans="1:16" x14ac:dyDescent="0.35">
      <c r="A180">
        <v>72111</v>
      </c>
      <c r="B180" s="2">
        <v>3241.52</v>
      </c>
      <c r="C180" s="2">
        <v>5373.99</v>
      </c>
      <c r="D180" s="2">
        <v>66.5</v>
      </c>
      <c r="E180" s="2">
        <v>66.5</v>
      </c>
      <c r="F180" s="2">
        <v>0</v>
      </c>
      <c r="G180" s="2">
        <v>0</v>
      </c>
      <c r="H180" s="2">
        <v>0</v>
      </c>
      <c r="I180" s="2">
        <v>0</v>
      </c>
      <c r="J180" s="100">
        <f t="shared" si="8"/>
        <v>5506.99</v>
      </c>
      <c r="K180" s="2">
        <v>6758.7000000000007</v>
      </c>
      <c r="L180" s="3">
        <f t="shared" si="9"/>
        <v>-1251.7100000000009</v>
      </c>
      <c r="M180" s="101">
        <f t="shared" si="10"/>
        <v>-0.22729476537999904</v>
      </c>
      <c r="O180" s="2">
        <v>557.22</v>
      </c>
      <c r="P180" s="3">
        <f t="shared" si="11"/>
        <v>-4949.7699999999995</v>
      </c>
    </row>
    <row r="181" spans="1:16" x14ac:dyDescent="0.35">
      <c r="A181">
        <v>72113</v>
      </c>
      <c r="B181" s="2">
        <v>5431.54</v>
      </c>
      <c r="C181" s="2">
        <v>9595.51</v>
      </c>
      <c r="D181" s="2">
        <v>0</v>
      </c>
      <c r="E181" s="2">
        <v>111.42</v>
      </c>
      <c r="F181" s="2">
        <v>0</v>
      </c>
      <c r="G181" s="2">
        <v>0</v>
      </c>
      <c r="H181" s="2">
        <v>0</v>
      </c>
      <c r="I181" s="2">
        <v>0</v>
      </c>
      <c r="J181" s="100">
        <f t="shared" si="8"/>
        <v>9706.93</v>
      </c>
      <c r="K181" s="2">
        <v>11707.19</v>
      </c>
      <c r="L181" s="3">
        <f t="shared" si="9"/>
        <v>-2000.2600000000002</v>
      </c>
      <c r="M181" s="101">
        <f t="shared" si="10"/>
        <v>-0.2060651513918407</v>
      </c>
      <c r="O181" s="2">
        <v>342.44</v>
      </c>
      <c r="P181" s="3">
        <f t="shared" si="11"/>
        <v>-9364.49</v>
      </c>
    </row>
    <row r="182" spans="1:16" x14ac:dyDescent="0.35">
      <c r="A182">
        <v>72117</v>
      </c>
      <c r="B182" s="2">
        <v>17191.18</v>
      </c>
      <c r="C182" s="2">
        <v>30416.29</v>
      </c>
      <c r="D182" s="2">
        <v>352.63</v>
      </c>
      <c r="E182" s="2">
        <v>352.63</v>
      </c>
      <c r="F182" s="2">
        <v>241.51</v>
      </c>
      <c r="G182" s="2">
        <v>441.9</v>
      </c>
      <c r="H182" s="2">
        <v>4.95</v>
      </c>
      <c r="I182" s="2">
        <v>4.95</v>
      </c>
      <c r="J182" s="100">
        <f t="shared" si="8"/>
        <v>31573.350000000006</v>
      </c>
      <c r="K182" s="2">
        <v>34931.06</v>
      </c>
      <c r="L182" s="3">
        <f t="shared" si="9"/>
        <v>-3357.7099999999919</v>
      </c>
      <c r="M182" s="101">
        <f t="shared" si="10"/>
        <v>-0.10634633322089646</v>
      </c>
      <c r="O182" s="2">
        <v>1039.1199999999999</v>
      </c>
      <c r="P182" s="3">
        <f t="shared" si="11"/>
        <v>-30534.230000000007</v>
      </c>
    </row>
    <row r="183" spans="1:16" x14ac:dyDescent="0.35">
      <c r="A183">
        <v>72119</v>
      </c>
      <c r="B183" s="2">
        <v>130641.95</v>
      </c>
      <c r="C183" s="2">
        <v>230109.47</v>
      </c>
      <c r="D183" s="2">
        <v>2679.82</v>
      </c>
      <c r="E183" s="2">
        <v>2679.82</v>
      </c>
      <c r="F183" s="2">
        <v>4317.1499999999996</v>
      </c>
      <c r="G183" s="2">
        <v>7899.34</v>
      </c>
      <c r="H183" s="2">
        <v>88.56</v>
      </c>
      <c r="I183" s="2">
        <v>88.56</v>
      </c>
      <c r="J183" s="100">
        <f t="shared" si="8"/>
        <v>243545.57</v>
      </c>
      <c r="K183" s="2">
        <v>245006.75</v>
      </c>
      <c r="L183" s="3">
        <f t="shared" si="9"/>
        <v>-1461.179999999993</v>
      </c>
      <c r="M183" s="101">
        <f t="shared" si="10"/>
        <v>-5.99961641675516E-3</v>
      </c>
      <c r="O183" s="2">
        <v>8931.57</v>
      </c>
      <c r="P183" s="3">
        <f t="shared" si="11"/>
        <v>-234614</v>
      </c>
    </row>
    <row r="184" spans="1:16" x14ac:dyDescent="0.35">
      <c r="A184">
        <v>72120</v>
      </c>
      <c r="B184" s="2">
        <v>15582.17</v>
      </c>
      <c r="C184" s="2">
        <v>28511.02</v>
      </c>
      <c r="D184" s="2">
        <v>0</v>
      </c>
      <c r="E184" s="2">
        <v>0</v>
      </c>
      <c r="F184" s="2">
        <v>4190.72</v>
      </c>
      <c r="G184" s="2">
        <v>7667.86</v>
      </c>
      <c r="H184" s="2">
        <v>0</v>
      </c>
      <c r="I184" s="2">
        <v>0</v>
      </c>
      <c r="J184" s="100">
        <f t="shared" si="8"/>
        <v>36178.879999999997</v>
      </c>
      <c r="K184" s="2">
        <v>32272.940000000002</v>
      </c>
      <c r="L184" s="3">
        <f t="shared" si="9"/>
        <v>3905.9399999999951</v>
      </c>
      <c r="M184" s="101">
        <f t="shared" si="10"/>
        <v>0.10796188273379373</v>
      </c>
      <c r="O184" s="2">
        <v>0</v>
      </c>
      <c r="P184" s="3">
        <f t="shared" si="11"/>
        <v>-36178.879999999997</v>
      </c>
    </row>
    <row r="185" spans="1:16" x14ac:dyDescent="0.35">
      <c r="A185">
        <v>72122</v>
      </c>
      <c r="B185" s="2">
        <v>22463.59</v>
      </c>
      <c r="C185" s="2">
        <v>38864.17</v>
      </c>
      <c r="D185" s="2">
        <v>460.8</v>
      </c>
      <c r="E185" s="2">
        <v>460.8</v>
      </c>
      <c r="F185" s="2">
        <v>7836.85</v>
      </c>
      <c r="G185" s="2">
        <v>14339.37</v>
      </c>
      <c r="H185" s="2">
        <v>160.76</v>
      </c>
      <c r="I185" s="2">
        <v>160.76</v>
      </c>
      <c r="J185" s="100">
        <f t="shared" si="8"/>
        <v>54446.660000000011</v>
      </c>
      <c r="K185" s="2">
        <v>48682.759999999995</v>
      </c>
      <c r="L185" s="3">
        <f t="shared" si="9"/>
        <v>5763.900000000016</v>
      </c>
      <c r="M185" s="101">
        <f t="shared" si="10"/>
        <v>0.10586324303455924</v>
      </c>
      <c r="O185" s="2">
        <v>2238.4499999999998</v>
      </c>
      <c r="P185" s="3">
        <f t="shared" si="11"/>
        <v>-52208.210000000014</v>
      </c>
    </row>
    <row r="186" spans="1:16" x14ac:dyDescent="0.35">
      <c r="A186">
        <v>72123</v>
      </c>
      <c r="B186" s="2">
        <v>17225.09</v>
      </c>
      <c r="C186" s="2">
        <v>31517.24</v>
      </c>
      <c r="D186" s="2">
        <v>353.32</v>
      </c>
      <c r="E186" s="2">
        <v>353.32</v>
      </c>
      <c r="F186" s="2">
        <v>744.42</v>
      </c>
      <c r="G186" s="2">
        <v>1362.08</v>
      </c>
      <c r="H186" s="2">
        <v>15.27</v>
      </c>
      <c r="I186" s="2">
        <v>15.27</v>
      </c>
      <c r="J186" s="100">
        <f t="shared" si="8"/>
        <v>33616.5</v>
      </c>
      <c r="K186" s="2">
        <v>40508.659999999996</v>
      </c>
      <c r="L186" s="3">
        <f t="shared" si="9"/>
        <v>-6892.1599999999962</v>
      </c>
      <c r="M186" s="101">
        <f t="shared" si="10"/>
        <v>-0.20502312852319535</v>
      </c>
      <c r="O186" s="2">
        <v>0</v>
      </c>
      <c r="P186" s="3">
        <f t="shared" si="11"/>
        <v>-33616.5</v>
      </c>
    </row>
    <row r="187" spans="1:16" x14ac:dyDescent="0.35">
      <c r="A187">
        <v>72124</v>
      </c>
      <c r="B187" s="2">
        <v>0</v>
      </c>
      <c r="C187" s="2">
        <v>0</v>
      </c>
      <c r="D187" s="2">
        <v>0</v>
      </c>
      <c r="E187" s="2">
        <v>0</v>
      </c>
      <c r="F187" s="2">
        <v>3465.5</v>
      </c>
      <c r="G187" s="2">
        <v>6340.98</v>
      </c>
      <c r="H187" s="2">
        <v>71.09</v>
      </c>
      <c r="I187" s="2">
        <v>71.09</v>
      </c>
      <c r="J187" s="100">
        <f t="shared" si="8"/>
        <v>6483.16</v>
      </c>
      <c r="K187" s="2">
        <v>6208.3999999999987</v>
      </c>
      <c r="L187" s="3">
        <f t="shared" si="9"/>
        <v>274.76000000000113</v>
      </c>
      <c r="M187" s="101">
        <f t="shared" si="10"/>
        <v>4.2380567501033618E-2</v>
      </c>
      <c r="O187" s="2">
        <v>0</v>
      </c>
      <c r="P187" s="3">
        <f t="shared" si="11"/>
        <v>-6483.16</v>
      </c>
    </row>
    <row r="188" spans="1:16" x14ac:dyDescent="0.35">
      <c r="A188">
        <v>72126</v>
      </c>
      <c r="B188" s="2">
        <v>6581.25</v>
      </c>
      <c r="C188" s="2">
        <v>11495.09</v>
      </c>
      <c r="D188" s="2">
        <v>135</v>
      </c>
      <c r="E188" s="2">
        <v>135</v>
      </c>
      <c r="F188" s="2">
        <v>0</v>
      </c>
      <c r="G188" s="2">
        <v>0</v>
      </c>
      <c r="H188" s="2">
        <v>0</v>
      </c>
      <c r="I188" s="2">
        <v>0</v>
      </c>
      <c r="J188" s="100">
        <f t="shared" si="8"/>
        <v>11765.09</v>
      </c>
      <c r="K188" s="2">
        <v>11309.09</v>
      </c>
      <c r="L188" s="3">
        <f t="shared" si="9"/>
        <v>456</v>
      </c>
      <c r="M188" s="101">
        <f t="shared" si="10"/>
        <v>3.8758734527317686E-2</v>
      </c>
      <c r="O188" s="2">
        <v>546.91</v>
      </c>
      <c r="P188" s="3">
        <f t="shared" si="11"/>
        <v>-11218.18</v>
      </c>
    </row>
    <row r="189" spans="1:16" x14ac:dyDescent="0.35">
      <c r="A189">
        <v>72201</v>
      </c>
      <c r="B189" s="2">
        <v>261637.18</v>
      </c>
      <c r="C189" s="2">
        <v>451783.4</v>
      </c>
      <c r="D189" s="2">
        <v>5366.82</v>
      </c>
      <c r="E189" s="2">
        <v>5366.82</v>
      </c>
      <c r="F189" s="2">
        <v>26515.93</v>
      </c>
      <c r="G189" s="2">
        <v>48517.24</v>
      </c>
      <c r="H189" s="2">
        <v>543.91</v>
      </c>
      <c r="I189" s="2">
        <v>543.91</v>
      </c>
      <c r="J189" s="100">
        <f t="shared" si="8"/>
        <v>512122.10000000015</v>
      </c>
      <c r="K189" s="2">
        <v>539260.69000000006</v>
      </c>
      <c r="L189" s="3">
        <f t="shared" si="9"/>
        <v>-27138.589999999909</v>
      </c>
      <c r="M189" s="101">
        <f t="shared" si="10"/>
        <v>-5.2992421143316995E-2</v>
      </c>
      <c r="O189" s="2">
        <v>26945.24</v>
      </c>
      <c r="P189" s="3">
        <f t="shared" si="11"/>
        <v>-485176.86000000016</v>
      </c>
    </row>
    <row r="190" spans="1:16" x14ac:dyDescent="0.35">
      <c r="A190">
        <v>72202</v>
      </c>
      <c r="B190" s="2">
        <v>1124951.47</v>
      </c>
      <c r="C190" s="2">
        <v>1944065.73</v>
      </c>
      <c r="D190" s="2">
        <v>23075.74</v>
      </c>
      <c r="E190" s="2">
        <v>23075.74</v>
      </c>
      <c r="F190" s="2">
        <v>151229.49</v>
      </c>
      <c r="G190" s="2">
        <v>276710.98</v>
      </c>
      <c r="H190" s="2">
        <v>3102.15</v>
      </c>
      <c r="I190" s="2">
        <v>3102.15</v>
      </c>
      <c r="J190" s="100">
        <f t="shared" si="8"/>
        <v>2273132.4900000002</v>
      </c>
      <c r="K190" s="2">
        <v>2260877.75</v>
      </c>
      <c r="L190" s="3">
        <f t="shared" si="9"/>
        <v>12254.740000000224</v>
      </c>
      <c r="M190" s="101">
        <f t="shared" si="10"/>
        <v>5.3911243862429783E-3</v>
      </c>
      <c r="O190" s="2">
        <v>114304.55</v>
      </c>
      <c r="P190" s="3">
        <f t="shared" si="11"/>
        <v>-2158827.9400000004</v>
      </c>
    </row>
    <row r="191" spans="1:16" x14ac:dyDescent="0.35">
      <c r="A191">
        <v>72302</v>
      </c>
      <c r="B191" s="2">
        <v>1337148.78</v>
      </c>
      <c r="C191" s="2">
        <v>2341790.42</v>
      </c>
      <c r="D191" s="2">
        <v>27428.47</v>
      </c>
      <c r="E191" s="2">
        <v>27428.47</v>
      </c>
      <c r="F191" s="2">
        <v>21678.959999999999</v>
      </c>
      <c r="G191" s="2">
        <v>39666.959999999999</v>
      </c>
      <c r="H191" s="2">
        <v>444.73</v>
      </c>
      <c r="I191" s="2">
        <v>444.73</v>
      </c>
      <c r="J191" s="100">
        <f t="shared" si="8"/>
        <v>2437203.7800000003</v>
      </c>
      <c r="K191" s="2">
        <v>2276194.3200000003</v>
      </c>
      <c r="L191" s="3">
        <f t="shared" si="9"/>
        <v>161009.45999999996</v>
      </c>
      <c r="M191" s="101">
        <f t="shared" si="10"/>
        <v>6.6063191482494718E-2</v>
      </c>
      <c r="O191" s="2">
        <v>104849.77</v>
      </c>
      <c r="P191" s="3">
        <f t="shared" si="11"/>
        <v>-2332354.0100000002</v>
      </c>
    </row>
    <row r="192" spans="1:16" x14ac:dyDescent="0.35">
      <c r="A192">
        <v>72303</v>
      </c>
      <c r="B192" s="2">
        <v>0</v>
      </c>
      <c r="C192" s="2">
        <v>0</v>
      </c>
      <c r="D192" s="2">
        <v>0</v>
      </c>
      <c r="E192" s="2">
        <v>0</v>
      </c>
      <c r="F192" s="2">
        <v>12533.94</v>
      </c>
      <c r="G192" s="2">
        <v>22933.88</v>
      </c>
      <c r="H192" s="2">
        <v>257.11</v>
      </c>
      <c r="I192" s="2">
        <v>257.11</v>
      </c>
      <c r="J192" s="100">
        <f t="shared" si="8"/>
        <v>23448.1</v>
      </c>
      <c r="K192" s="2">
        <v>22773.129999999994</v>
      </c>
      <c r="L192" s="3">
        <f t="shared" si="9"/>
        <v>674.9700000000048</v>
      </c>
      <c r="M192" s="101">
        <f t="shared" si="10"/>
        <v>2.8785701186876754E-2</v>
      </c>
      <c r="O192" s="2">
        <v>0</v>
      </c>
      <c r="P192" s="3">
        <f t="shared" si="11"/>
        <v>-23448.1</v>
      </c>
    </row>
    <row r="193" spans="1:16" x14ac:dyDescent="0.35">
      <c r="A193">
        <v>72304</v>
      </c>
      <c r="B193" s="2">
        <v>0</v>
      </c>
      <c r="C193" s="109">
        <v>-277.37</v>
      </c>
      <c r="D193" s="2">
        <v>0</v>
      </c>
      <c r="E193" s="2">
        <v>0</v>
      </c>
      <c r="F193" s="2">
        <v>1250.26</v>
      </c>
      <c r="G193" s="2">
        <v>2287.61</v>
      </c>
      <c r="H193" s="2">
        <v>25.65</v>
      </c>
      <c r="I193" s="2">
        <v>25.65</v>
      </c>
      <c r="J193" s="100">
        <f t="shared" si="8"/>
        <v>2061.54</v>
      </c>
      <c r="K193" s="2">
        <v>1098.83</v>
      </c>
      <c r="L193" s="3">
        <f t="shared" si="9"/>
        <v>962.71</v>
      </c>
      <c r="M193" s="101">
        <f t="shared" si="10"/>
        <v>0.46698584553295114</v>
      </c>
      <c r="O193" s="2">
        <v>277.37</v>
      </c>
      <c r="P193" s="3">
        <f t="shared" si="11"/>
        <v>-1784.17</v>
      </c>
    </row>
    <row r="194" spans="1:16" x14ac:dyDescent="0.35">
      <c r="A194">
        <v>72305</v>
      </c>
      <c r="B194" s="2">
        <v>3453781.09</v>
      </c>
      <c r="C194" s="2">
        <v>5920705.8300000001</v>
      </c>
      <c r="D194" s="2">
        <v>70846.929999999993</v>
      </c>
      <c r="E194" s="2">
        <v>70846.929999999993</v>
      </c>
      <c r="F194" s="2">
        <v>493840.68</v>
      </c>
      <c r="G194" s="2">
        <v>903601.66</v>
      </c>
      <c r="H194" s="2">
        <v>10130.02</v>
      </c>
      <c r="I194" s="2">
        <v>10130.02</v>
      </c>
      <c r="J194" s="100">
        <f t="shared" si="8"/>
        <v>6986261.3899999987</v>
      </c>
      <c r="K194" s="2">
        <v>8568301.7499999981</v>
      </c>
      <c r="L194" s="3">
        <f t="shared" si="9"/>
        <v>-1582040.3599999994</v>
      </c>
      <c r="M194" s="101">
        <f t="shared" si="10"/>
        <v>-0.22645021016025851</v>
      </c>
      <c r="O194" s="2">
        <v>398827.73</v>
      </c>
      <c r="P194" s="3">
        <f t="shared" si="11"/>
        <v>-6587433.6599999983</v>
      </c>
    </row>
    <row r="195" spans="1:16" x14ac:dyDescent="0.35">
      <c r="A195">
        <v>72307</v>
      </c>
      <c r="B195" s="2">
        <v>382886.39</v>
      </c>
      <c r="C195" s="2">
        <v>700582.33</v>
      </c>
      <c r="D195" s="2">
        <v>7854.12</v>
      </c>
      <c r="E195" s="2">
        <v>7854.12</v>
      </c>
      <c r="F195" s="2">
        <v>0</v>
      </c>
      <c r="G195" s="2">
        <v>0</v>
      </c>
      <c r="H195" s="2">
        <v>0</v>
      </c>
      <c r="I195" s="2">
        <v>0</v>
      </c>
      <c r="J195" s="100">
        <f t="shared" ref="J195:J258" si="12">SUM(C195:I195)-F195</f>
        <v>716290.57</v>
      </c>
      <c r="K195" s="2">
        <v>679831.82</v>
      </c>
      <c r="L195" s="3">
        <f t="shared" ref="L195:L258" si="13">J195-K195</f>
        <v>36458.75</v>
      </c>
      <c r="M195" s="101">
        <f t="shared" ref="M195:M258" si="14">IF(J195=0,0,L195/J195)</f>
        <v>5.0899385705999174E-2</v>
      </c>
      <c r="O195" s="2">
        <v>0</v>
      </c>
      <c r="P195" s="3">
        <f t="shared" ref="P195:P258" si="15">O195-J195</f>
        <v>-716290.57</v>
      </c>
    </row>
    <row r="196" spans="1:16" x14ac:dyDescent="0.35">
      <c r="A196">
        <v>72309</v>
      </c>
      <c r="B196" s="2">
        <v>591179.14</v>
      </c>
      <c r="C196" s="2">
        <v>1035317.36</v>
      </c>
      <c r="D196" s="2">
        <v>12126.75</v>
      </c>
      <c r="E196" s="2">
        <v>12126.75</v>
      </c>
      <c r="F196" s="2">
        <v>13640.63</v>
      </c>
      <c r="G196" s="2">
        <v>24958.83</v>
      </c>
      <c r="H196" s="2">
        <v>279.82</v>
      </c>
      <c r="I196" s="2">
        <v>279.82</v>
      </c>
      <c r="J196" s="100">
        <f t="shared" si="12"/>
        <v>1085089.33</v>
      </c>
      <c r="K196" s="2">
        <v>950094.47000000009</v>
      </c>
      <c r="L196" s="3">
        <f t="shared" si="13"/>
        <v>134994.85999999999</v>
      </c>
      <c r="M196" s="101">
        <f t="shared" si="14"/>
        <v>0.12440898299128973</v>
      </c>
      <c r="O196" s="2">
        <v>46389.13</v>
      </c>
      <c r="P196" s="3">
        <f t="shared" si="15"/>
        <v>-1038700.2000000001</v>
      </c>
    </row>
    <row r="197" spans="1:16" x14ac:dyDescent="0.35">
      <c r="A197">
        <v>72314</v>
      </c>
      <c r="B197" s="2">
        <v>149777.37</v>
      </c>
      <c r="C197" s="2">
        <v>274054.84000000003</v>
      </c>
      <c r="D197" s="2">
        <v>3072.34</v>
      </c>
      <c r="E197" s="2">
        <v>0</v>
      </c>
      <c r="F197" s="2">
        <v>19973.28</v>
      </c>
      <c r="G197" s="2">
        <v>36546.21</v>
      </c>
      <c r="H197" s="2">
        <v>409.72</v>
      </c>
      <c r="I197" s="2">
        <v>0</v>
      </c>
      <c r="J197" s="100">
        <f t="shared" si="12"/>
        <v>314083.1100000001</v>
      </c>
      <c r="K197" s="2">
        <v>339337.19999999995</v>
      </c>
      <c r="L197" s="3">
        <f t="shared" si="13"/>
        <v>-25254.089999999851</v>
      </c>
      <c r="M197" s="101">
        <f t="shared" si="14"/>
        <v>-8.0405756298069772E-2</v>
      </c>
      <c r="O197" s="2">
        <v>0</v>
      </c>
      <c r="P197" s="3">
        <f t="shared" si="15"/>
        <v>-314083.1100000001</v>
      </c>
    </row>
    <row r="198" spans="1:16" x14ac:dyDescent="0.35">
      <c r="A198">
        <v>72321</v>
      </c>
      <c r="B198" s="2">
        <v>0</v>
      </c>
      <c r="C198" s="109">
        <v>-299.82</v>
      </c>
      <c r="D198" s="2">
        <v>0</v>
      </c>
      <c r="E198" s="2">
        <v>0</v>
      </c>
      <c r="F198" s="2">
        <v>3237.94</v>
      </c>
      <c r="G198" s="2">
        <v>5924.56</v>
      </c>
      <c r="H198" s="2">
        <v>66.42</v>
      </c>
      <c r="I198" s="2">
        <v>66.42</v>
      </c>
      <c r="J198" s="100">
        <f t="shared" si="12"/>
        <v>5757.58</v>
      </c>
      <c r="K198" s="2">
        <v>4717.59</v>
      </c>
      <c r="L198" s="3">
        <f t="shared" si="13"/>
        <v>1039.9899999999998</v>
      </c>
      <c r="M198" s="101">
        <f t="shared" si="14"/>
        <v>0.18062970900968806</v>
      </c>
      <c r="O198" s="2">
        <v>299.82</v>
      </c>
      <c r="P198" s="3">
        <f t="shared" si="15"/>
        <v>-5457.76</v>
      </c>
    </row>
    <row r="199" spans="1:16" x14ac:dyDescent="0.35">
      <c r="A199">
        <v>72323</v>
      </c>
      <c r="B199" s="2">
        <v>452975.58</v>
      </c>
      <c r="C199" s="2">
        <v>783670.36</v>
      </c>
      <c r="D199" s="2">
        <v>9291.83</v>
      </c>
      <c r="E199" s="2">
        <v>9291.83</v>
      </c>
      <c r="F199" s="2">
        <v>18549.5</v>
      </c>
      <c r="G199" s="2">
        <v>33940.82</v>
      </c>
      <c r="H199" s="2">
        <v>380.5</v>
      </c>
      <c r="I199" s="2">
        <v>380.5</v>
      </c>
      <c r="J199" s="100">
        <f t="shared" si="12"/>
        <v>836955.83999999985</v>
      </c>
      <c r="K199" s="2">
        <v>786301.58</v>
      </c>
      <c r="L199" s="3">
        <f t="shared" si="13"/>
        <v>50654.259999999893</v>
      </c>
      <c r="M199" s="101">
        <f t="shared" si="14"/>
        <v>6.0522022284951023E-2</v>
      </c>
      <c r="O199" s="2">
        <v>45159.42</v>
      </c>
      <c r="P199" s="3">
        <f t="shared" si="15"/>
        <v>-791796.41999999981</v>
      </c>
    </row>
    <row r="200" spans="1:16" x14ac:dyDescent="0.35">
      <c r="A200">
        <v>72324</v>
      </c>
      <c r="B200" s="2">
        <v>194800.3</v>
      </c>
      <c r="C200" s="2">
        <v>356435.13</v>
      </c>
      <c r="D200" s="2">
        <v>3995.91</v>
      </c>
      <c r="E200" s="2">
        <v>3995.91</v>
      </c>
      <c r="F200" s="2">
        <v>39831.03</v>
      </c>
      <c r="G200" s="2">
        <v>72880.66</v>
      </c>
      <c r="H200" s="2">
        <v>817.06</v>
      </c>
      <c r="I200" s="2">
        <v>817.06</v>
      </c>
      <c r="J200" s="100">
        <f t="shared" si="12"/>
        <v>438941.73</v>
      </c>
      <c r="K200" s="2">
        <v>405939.43000000011</v>
      </c>
      <c r="L200" s="3">
        <f t="shared" si="13"/>
        <v>33002.299999999872</v>
      </c>
      <c r="M200" s="101">
        <f t="shared" si="14"/>
        <v>7.5186061712564617E-2</v>
      </c>
      <c r="O200" s="2">
        <v>0</v>
      </c>
      <c r="P200" s="3">
        <f t="shared" si="15"/>
        <v>-438941.73</v>
      </c>
    </row>
    <row r="201" spans="1:16" x14ac:dyDescent="0.35">
      <c r="A201">
        <v>72328</v>
      </c>
      <c r="B201" s="2">
        <v>45605.7</v>
      </c>
      <c r="C201" s="2">
        <v>83447.289999999994</v>
      </c>
      <c r="D201" s="2">
        <v>935.5</v>
      </c>
      <c r="E201" s="2">
        <v>935.5</v>
      </c>
      <c r="F201" s="2">
        <v>0</v>
      </c>
      <c r="G201" s="2">
        <v>0</v>
      </c>
      <c r="H201" s="2">
        <v>0</v>
      </c>
      <c r="I201" s="2">
        <v>0</v>
      </c>
      <c r="J201" s="100">
        <f t="shared" si="12"/>
        <v>85318.29</v>
      </c>
      <c r="K201" s="2">
        <v>76520.03</v>
      </c>
      <c r="L201" s="3">
        <f t="shared" si="13"/>
        <v>8798.2599999999948</v>
      </c>
      <c r="M201" s="101">
        <f t="shared" si="14"/>
        <v>0.10312278879475896</v>
      </c>
      <c r="O201" s="2">
        <v>0</v>
      </c>
      <c r="P201" s="3">
        <f t="shared" si="15"/>
        <v>-85318.29</v>
      </c>
    </row>
    <row r="202" spans="1:16" x14ac:dyDescent="0.35">
      <c r="A202">
        <v>72329</v>
      </c>
      <c r="B202" s="2">
        <v>229502.1</v>
      </c>
      <c r="C202" s="2">
        <v>419929.05</v>
      </c>
      <c r="D202" s="2">
        <v>4707.74</v>
      </c>
      <c r="E202" s="2">
        <v>4707.74</v>
      </c>
      <c r="F202" s="2">
        <v>37159.279999999999</v>
      </c>
      <c r="G202" s="2">
        <v>67991.960000000006</v>
      </c>
      <c r="H202" s="2">
        <v>762.25</v>
      </c>
      <c r="I202" s="2">
        <v>762.25</v>
      </c>
      <c r="J202" s="100">
        <f t="shared" si="12"/>
        <v>498860.98999999987</v>
      </c>
      <c r="K202" s="2">
        <v>478456.05000000005</v>
      </c>
      <c r="L202" s="3">
        <f t="shared" si="13"/>
        <v>20404.939999999828</v>
      </c>
      <c r="M202" s="101">
        <f t="shared" si="14"/>
        <v>4.0903057984148714E-2</v>
      </c>
      <c r="O202" s="2">
        <v>0</v>
      </c>
      <c r="P202" s="3">
        <f t="shared" si="15"/>
        <v>-498860.98999999987</v>
      </c>
    </row>
    <row r="203" spans="1:16" x14ac:dyDescent="0.35">
      <c r="A203">
        <v>72332</v>
      </c>
      <c r="B203" s="2">
        <v>206304.95</v>
      </c>
      <c r="C203" s="2">
        <v>360142.6</v>
      </c>
      <c r="D203" s="2">
        <v>4231.8999999999996</v>
      </c>
      <c r="E203" s="2">
        <v>4231.8999999999996</v>
      </c>
      <c r="F203" s="2">
        <v>13791.44</v>
      </c>
      <c r="G203" s="2">
        <v>25234.87</v>
      </c>
      <c r="H203" s="2">
        <v>282.91000000000003</v>
      </c>
      <c r="I203" s="2">
        <v>282.91000000000003</v>
      </c>
      <c r="J203" s="100">
        <f t="shared" si="12"/>
        <v>394407.08999999997</v>
      </c>
      <c r="K203" s="2">
        <v>375358.29</v>
      </c>
      <c r="L203" s="3">
        <f t="shared" si="13"/>
        <v>19048.799999999988</v>
      </c>
      <c r="M203" s="101">
        <f t="shared" si="14"/>
        <v>4.8297306217289324E-2</v>
      </c>
      <c r="O203" s="2">
        <v>17342.400000000001</v>
      </c>
      <c r="P203" s="3">
        <f t="shared" si="15"/>
        <v>-377064.68999999994</v>
      </c>
    </row>
    <row r="204" spans="1:16" x14ac:dyDescent="0.35">
      <c r="A204">
        <v>72333</v>
      </c>
      <c r="B204" s="2">
        <v>136518.71</v>
      </c>
      <c r="C204" s="2">
        <v>236234.26</v>
      </c>
      <c r="D204" s="2">
        <v>2800.31</v>
      </c>
      <c r="E204" s="2">
        <v>2800.31</v>
      </c>
      <c r="F204" s="2">
        <v>7788.88</v>
      </c>
      <c r="G204" s="2">
        <v>14251.49</v>
      </c>
      <c r="H204" s="2">
        <v>159.77000000000001</v>
      </c>
      <c r="I204" s="2">
        <v>159.77000000000001</v>
      </c>
      <c r="J204" s="100">
        <f t="shared" si="12"/>
        <v>256405.91000000003</v>
      </c>
      <c r="K204" s="2">
        <v>246632.14</v>
      </c>
      <c r="L204" s="3">
        <f t="shared" si="13"/>
        <v>9773.7700000000186</v>
      </c>
      <c r="M204" s="101">
        <f t="shared" si="14"/>
        <v>3.8118349144136407E-2</v>
      </c>
      <c r="O204" s="2">
        <v>13560.3</v>
      </c>
      <c r="P204" s="3">
        <f t="shared" si="15"/>
        <v>-242845.61000000004</v>
      </c>
    </row>
    <row r="205" spans="1:16" x14ac:dyDescent="0.35">
      <c r="A205">
        <v>72338</v>
      </c>
      <c r="B205" s="2">
        <v>252068.76</v>
      </c>
      <c r="C205" s="2">
        <v>461221.76</v>
      </c>
      <c r="D205" s="2">
        <v>5170.6000000000004</v>
      </c>
      <c r="E205" s="2">
        <v>5170.6000000000004</v>
      </c>
      <c r="F205" s="2">
        <v>2869.64</v>
      </c>
      <c r="G205" s="2">
        <v>5250.69</v>
      </c>
      <c r="H205" s="2">
        <v>58.87</v>
      </c>
      <c r="I205" s="2">
        <v>58.87</v>
      </c>
      <c r="J205" s="100">
        <f t="shared" si="12"/>
        <v>476931.38999999996</v>
      </c>
      <c r="K205" s="2">
        <v>446874.02999999997</v>
      </c>
      <c r="L205" s="3">
        <f t="shared" si="13"/>
        <v>30057.359999999986</v>
      </c>
      <c r="M205" s="101">
        <f t="shared" si="14"/>
        <v>6.3022398253132356E-2</v>
      </c>
      <c r="O205" s="2">
        <v>0</v>
      </c>
      <c r="P205" s="3">
        <f t="shared" si="15"/>
        <v>-476931.38999999996</v>
      </c>
    </row>
    <row r="206" spans="1:16" x14ac:dyDescent="0.35">
      <c r="A206">
        <v>72343</v>
      </c>
      <c r="B206" s="2">
        <v>138754.10999999999</v>
      </c>
      <c r="C206" s="2">
        <v>255535.62</v>
      </c>
      <c r="D206" s="2">
        <v>2846.26</v>
      </c>
      <c r="E206" s="2">
        <v>2846.26</v>
      </c>
      <c r="F206" s="2">
        <v>0</v>
      </c>
      <c r="G206" s="2">
        <v>0</v>
      </c>
      <c r="H206" s="2">
        <v>0</v>
      </c>
      <c r="I206" s="2">
        <v>0</v>
      </c>
      <c r="J206" s="100">
        <f t="shared" si="12"/>
        <v>261228.14</v>
      </c>
      <c r="K206" s="2">
        <v>241299.56999999998</v>
      </c>
      <c r="L206" s="3">
        <f t="shared" si="13"/>
        <v>19928.570000000036</v>
      </c>
      <c r="M206" s="101">
        <f t="shared" si="14"/>
        <v>7.6287991025775534E-2</v>
      </c>
      <c r="O206" s="2">
        <v>0</v>
      </c>
      <c r="P206" s="3">
        <f t="shared" si="15"/>
        <v>-261228.14</v>
      </c>
    </row>
    <row r="207" spans="1:16" x14ac:dyDescent="0.35">
      <c r="A207">
        <v>72346</v>
      </c>
      <c r="B207" s="2">
        <v>261016.39</v>
      </c>
      <c r="C207" s="2">
        <v>477593.11</v>
      </c>
      <c r="D207" s="2">
        <v>5354.19</v>
      </c>
      <c r="E207" s="2">
        <v>5354.19</v>
      </c>
      <c r="F207" s="2">
        <v>0</v>
      </c>
      <c r="G207" s="2">
        <v>0</v>
      </c>
      <c r="H207" s="2">
        <v>0</v>
      </c>
      <c r="I207" s="2">
        <v>0</v>
      </c>
      <c r="J207" s="100">
        <f t="shared" si="12"/>
        <v>488301.49</v>
      </c>
      <c r="K207" s="2">
        <v>464998.99000000005</v>
      </c>
      <c r="L207" s="3">
        <f t="shared" si="13"/>
        <v>23302.499999999942</v>
      </c>
      <c r="M207" s="101">
        <f t="shared" si="14"/>
        <v>4.7721541869552644E-2</v>
      </c>
      <c r="O207" s="2">
        <v>0</v>
      </c>
      <c r="P207" s="3">
        <f t="shared" si="15"/>
        <v>-488301.49</v>
      </c>
    </row>
    <row r="208" spans="1:16" x14ac:dyDescent="0.35">
      <c r="A208">
        <v>72347</v>
      </c>
      <c r="B208" s="2">
        <v>79161.91</v>
      </c>
      <c r="C208" s="2">
        <v>144846.62</v>
      </c>
      <c r="D208" s="2">
        <v>0</v>
      </c>
      <c r="E208" s="2">
        <v>0</v>
      </c>
      <c r="F208" s="2">
        <v>0</v>
      </c>
      <c r="G208" s="2">
        <v>0</v>
      </c>
      <c r="H208" s="2">
        <v>0</v>
      </c>
      <c r="I208" s="2">
        <v>0</v>
      </c>
      <c r="J208" s="100">
        <f t="shared" si="12"/>
        <v>144846.62</v>
      </c>
      <c r="K208" s="2">
        <v>134059.78</v>
      </c>
      <c r="L208" s="3">
        <f t="shared" si="13"/>
        <v>10786.839999999997</v>
      </c>
      <c r="M208" s="101">
        <f t="shared" si="14"/>
        <v>7.4470774671856324E-2</v>
      </c>
      <c r="O208" s="2">
        <v>0</v>
      </c>
      <c r="P208" s="3">
        <f t="shared" si="15"/>
        <v>-144846.62</v>
      </c>
    </row>
    <row r="209" spans="1:16" x14ac:dyDescent="0.35">
      <c r="A209">
        <v>72349</v>
      </c>
      <c r="B209" s="2">
        <v>0</v>
      </c>
      <c r="C209" s="2">
        <v>0</v>
      </c>
      <c r="D209" s="2">
        <v>0</v>
      </c>
      <c r="E209" s="2">
        <v>0</v>
      </c>
      <c r="F209" s="2">
        <v>0</v>
      </c>
      <c r="G209" s="2">
        <v>0</v>
      </c>
      <c r="H209" s="2">
        <v>0</v>
      </c>
      <c r="I209" s="2">
        <v>0</v>
      </c>
      <c r="J209" s="100">
        <f t="shared" si="12"/>
        <v>0</v>
      </c>
      <c r="K209" s="2">
        <v>8443.94</v>
      </c>
      <c r="L209" s="3">
        <f t="shared" si="13"/>
        <v>-8443.94</v>
      </c>
      <c r="M209" s="101">
        <f t="shared" si="14"/>
        <v>0</v>
      </c>
      <c r="O209" s="2">
        <v>0</v>
      </c>
      <c r="P209" s="3">
        <f t="shared" si="15"/>
        <v>0</v>
      </c>
    </row>
    <row r="210" spans="1:16" x14ac:dyDescent="0.35">
      <c r="A210">
        <v>72352</v>
      </c>
      <c r="B210" s="2">
        <v>79050.929999999993</v>
      </c>
      <c r="C210" s="2">
        <v>144640.89000000001</v>
      </c>
      <c r="D210" s="2">
        <v>1621.53</v>
      </c>
      <c r="E210" s="2">
        <v>1621.53</v>
      </c>
      <c r="F210" s="2">
        <v>0</v>
      </c>
      <c r="G210" s="2">
        <v>0</v>
      </c>
      <c r="H210" s="2">
        <v>0</v>
      </c>
      <c r="I210" s="2">
        <v>0</v>
      </c>
      <c r="J210" s="100">
        <f t="shared" si="12"/>
        <v>147883.95000000001</v>
      </c>
      <c r="K210" s="2">
        <v>141698.09</v>
      </c>
      <c r="L210" s="3">
        <f t="shared" si="13"/>
        <v>6185.8600000000151</v>
      </c>
      <c r="M210" s="101">
        <f t="shared" si="14"/>
        <v>4.1829150492666813E-2</v>
      </c>
      <c r="O210" s="2">
        <v>0</v>
      </c>
      <c r="P210" s="3">
        <f t="shared" si="15"/>
        <v>-147883.95000000001</v>
      </c>
    </row>
    <row r="211" spans="1:16" x14ac:dyDescent="0.35">
      <c r="A211">
        <v>72353</v>
      </c>
      <c r="B211" s="2">
        <v>16744.810000000001</v>
      </c>
      <c r="C211" s="2">
        <v>30638.73</v>
      </c>
      <c r="D211" s="2">
        <v>343.48</v>
      </c>
      <c r="E211" s="2">
        <v>343.48</v>
      </c>
      <c r="F211" s="2">
        <v>0</v>
      </c>
      <c r="G211" s="2">
        <v>0</v>
      </c>
      <c r="H211" s="2">
        <v>0</v>
      </c>
      <c r="I211" s="2">
        <v>0</v>
      </c>
      <c r="J211" s="100">
        <f t="shared" si="12"/>
        <v>31325.69</v>
      </c>
      <c r="K211" s="2">
        <v>28628.010000000002</v>
      </c>
      <c r="L211" s="3">
        <f t="shared" si="13"/>
        <v>2697.6799999999967</v>
      </c>
      <c r="M211" s="101">
        <f t="shared" si="14"/>
        <v>8.6117177307187709E-2</v>
      </c>
      <c r="O211" s="2">
        <v>0</v>
      </c>
      <c r="P211" s="3">
        <f t="shared" si="15"/>
        <v>-31325.69</v>
      </c>
    </row>
    <row r="212" spans="1:16" x14ac:dyDescent="0.35">
      <c r="A212">
        <v>72402</v>
      </c>
      <c r="B212" s="2">
        <v>235845.98</v>
      </c>
      <c r="C212" s="2">
        <v>406110.63</v>
      </c>
      <c r="D212" s="2">
        <v>4837.8900000000003</v>
      </c>
      <c r="E212" s="2">
        <v>4837.8900000000003</v>
      </c>
      <c r="F212" s="2">
        <v>14562.12</v>
      </c>
      <c r="G212" s="2">
        <v>26644.95</v>
      </c>
      <c r="H212" s="2">
        <v>298.70999999999998</v>
      </c>
      <c r="I212" s="2">
        <v>298.70999999999998</v>
      </c>
      <c r="J212" s="100">
        <f t="shared" si="12"/>
        <v>443028.78000000009</v>
      </c>
      <c r="K212" s="2">
        <v>447264.58999999997</v>
      </c>
      <c r="L212" s="3">
        <f t="shared" si="13"/>
        <v>-4235.8099999998813</v>
      </c>
      <c r="M212" s="101">
        <f t="shared" si="14"/>
        <v>-9.5610267125306857E-3</v>
      </c>
      <c r="O212" s="2">
        <v>25427.33</v>
      </c>
      <c r="P212" s="3">
        <f t="shared" si="15"/>
        <v>-417601.45000000007</v>
      </c>
    </row>
    <row r="213" spans="1:16" x14ac:dyDescent="0.35">
      <c r="A213">
        <v>72403</v>
      </c>
      <c r="B213" s="2">
        <v>507124.98</v>
      </c>
      <c r="C213" s="2">
        <v>870354.76</v>
      </c>
      <c r="D213" s="2">
        <v>10402.68</v>
      </c>
      <c r="E213" s="2">
        <v>10402.68</v>
      </c>
      <c r="F213" s="2">
        <v>65312.56</v>
      </c>
      <c r="G213" s="2">
        <v>119504.69</v>
      </c>
      <c r="H213" s="2">
        <v>1339.7</v>
      </c>
      <c r="I213" s="2">
        <v>1339.7</v>
      </c>
      <c r="J213" s="100">
        <f t="shared" si="12"/>
        <v>1013344.21</v>
      </c>
      <c r="K213" s="2">
        <v>979041.86999999988</v>
      </c>
      <c r="L213" s="3">
        <f t="shared" si="13"/>
        <v>34302.340000000084</v>
      </c>
      <c r="M213" s="101">
        <f t="shared" si="14"/>
        <v>3.3850630083533104E-2</v>
      </c>
      <c r="O213" s="2">
        <v>57039.96</v>
      </c>
      <c r="P213" s="3">
        <f t="shared" si="15"/>
        <v>-956304.25</v>
      </c>
    </row>
    <row r="214" spans="1:16" x14ac:dyDescent="0.35">
      <c r="A214">
        <v>72409</v>
      </c>
      <c r="B214" s="2">
        <v>0</v>
      </c>
      <c r="C214" s="109">
        <v>-595.75</v>
      </c>
      <c r="D214" s="2">
        <v>0</v>
      </c>
      <c r="E214" s="2">
        <v>0</v>
      </c>
      <c r="F214" s="2">
        <v>2993.61</v>
      </c>
      <c r="G214" s="2">
        <v>5477.55</v>
      </c>
      <c r="H214" s="2">
        <v>61.4</v>
      </c>
      <c r="I214" s="2">
        <v>61.4</v>
      </c>
      <c r="J214" s="100">
        <f t="shared" si="12"/>
        <v>5004.5999999999985</v>
      </c>
      <c r="K214" s="2">
        <v>6865.4599999999973</v>
      </c>
      <c r="L214" s="3">
        <f t="shared" si="13"/>
        <v>-1860.8599999999988</v>
      </c>
      <c r="M214" s="101">
        <f t="shared" si="14"/>
        <v>-0.37182991647684116</v>
      </c>
      <c r="O214" s="2">
        <v>595.75</v>
      </c>
      <c r="P214" s="3">
        <f t="shared" si="15"/>
        <v>-4408.8499999999985</v>
      </c>
    </row>
    <row r="215" spans="1:16" x14ac:dyDescent="0.35">
      <c r="A215">
        <v>72412</v>
      </c>
      <c r="B215" s="2">
        <v>26897.31</v>
      </c>
      <c r="C215" s="2">
        <v>46334.44</v>
      </c>
      <c r="D215" s="2">
        <v>551.78</v>
      </c>
      <c r="E215" s="2">
        <v>551.78</v>
      </c>
      <c r="F215" s="2">
        <v>0</v>
      </c>
      <c r="G215" s="2">
        <v>0</v>
      </c>
      <c r="H215" s="2">
        <v>0</v>
      </c>
      <c r="I215" s="2">
        <v>0</v>
      </c>
      <c r="J215" s="100">
        <f t="shared" si="12"/>
        <v>47438</v>
      </c>
      <c r="K215" s="2">
        <v>49677.02</v>
      </c>
      <c r="L215" s="3">
        <f t="shared" si="13"/>
        <v>-2239.0199999999968</v>
      </c>
      <c r="M215" s="101">
        <f t="shared" si="14"/>
        <v>-4.7198870104135857E-2</v>
      </c>
      <c r="O215" s="2">
        <v>2880.87</v>
      </c>
      <c r="P215" s="3">
        <f t="shared" si="15"/>
        <v>-44557.13</v>
      </c>
    </row>
    <row r="216" spans="1:16" x14ac:dyDescent="0.35">
      <c r="A216">
        <v>72501</v>
      </c>
      <c r="B216" s="2">
        <v>285907.40000000002</v>
      </c>
      <c r="C216" s="2">
        <v>497319.51</v>
      </c>
      <c r="D216" s="2">
        <v>5864.78</v>
      </c>
      <c r="E216" s="2">
        <v>5864.78</v>
      </c>
      <c r="F216" s="2">
        <v>10767.1</v>
      </c>
      <c r="G216" s="2">
        <v>19700.89</v>
      </c>
      <c r="H216" s="2">
        <v>220.85</v>
      </c>
      <c r="I216" s="2">
        <v>220.85</v>
      </c>
      <c r="J216" s="100">
        <f t="shared" si="12"/>
        <v>529191.66</v>
      </c>
      <c r="K216" s="2">
        <v>530361.34</v>
      </c>
      <c r="L216" s="3">
        <f t="shared" si="13"/>
        <v>-1169.6799999999348</v>
      </c>
      <c r="M216" s="101">
        <f t="shared" si="14"/>
        <v>-2.2103145011770115E-3</v>
      </c>
      <c r="O216" s="2">
        <v>25818.61</v>
      </c>
      <c r="P216" s="3">
        <f t="shared" si="15"/>
        <v>-503373.05000000005</v>
      </c>
    </row>
    <row r="217" spans="1:16" x14ac:dyDescent="0.35">
      <c r="A217">
        <v>72502</v>
      </c>
      <c r="B217" s="2">
        <v>25113.759999999998</v>
      </c>
      <c r="C217" s="2">
        <v>43575.82</v>
      </c>
      <c r="D217" s="2">
        <v>0</v>
      </c>
      <c r="E217" s="2">
        <v>0</v>
      </c>
      <c r="F217" s="2">
        <v>0</v>
      </c>
      <c r="G217" s="2">
        <v>0</v>
      </c>
      <c r="H217" s="2">
        <v>0</v>
      </c>
      <c r="I217" s="2">
        <v>0</v>
      </c>
      <c r="J217" s="100">
        <f t="shared" si="12"/>
        <v>43575.82</v>
      </c>
      <c r="K217" s="2">
        <v>45599.96</v>
      </c>
      <c r="L217" s="3">
        <f t="shared" si="13"/>
        <v>-2024.1399999999994</v>
      </c>
      <c r="M217" s="101">
        <f t="shared" si="14"/>
        <v>-4.6450990480500408E-2</v>
      </c>
      <c r="O217" s="2">
        <v>2376.02</v>
      </c>
      <c r="P217" s="3">
        <f t="shared" si="15"/>
        <v>-41199.800000000003</v>
      </c>
    </row>
    <row r="218" spans="1:16" x14ac:dyDescent="0.35">
      <c r="A218">
        <v>72509</v>
      </c>
      <c r="B218" s="2">
        <v>27687.52</v>
      </c>
      <c r="C218" s="2">
        <v>46730.63</v>
      </c>
      <c r="D218" s="2">
        <v>567.95000000000005</v>
      </c>
      <c r="E218" s="2">
        <v>567.95000000000005</v>
      </c>
      <c r="F218" s="2">
        <v>0</v>
      </c>
      <c r="G218" s="2">
        <v>0</v>
      </c>
      <c r="H218" s="2">
        <v>0</v>
      </c>
      <c r="I218" s="2">
        <v>0</v>
      </c>
      <c r="J218" s="100">
        <f t="shared" si="12"/>
        <v>47866.529999999992</v>
      </c>
      <c r="K218" s="2">
        <v>64108.159999999996</v>
      </c>
      <c r="L218" s="3">
        <f t="shared" si="13"/>
        <v>-16241.630000000005</v>
      </c>
      <c r="M218" s="101">
        <f t="shared" si="14"/>
        <v>-0.33931078772578682</v>
      </c>
      <c r="O218" s="2">
        <v>3930.25</v>
      </c>
      <c r="P218" s="3">
        <f t="shared" si="15"/>
        <v>-43936.279999999992</v>
      </c>
    </row>
    <row r="219" spans="1:16" x14ac:dyDescent="0.35">
      <c r="A219">
        <v>72510</v>
      </c>
      <c r="B219" s="2">
        <v>37901.919999999998</v>
      </c>
      <c r="C219" s="2">
        <v>66055.539999999994</v>
      </c>
      <c r="D219" s="2">
        <v>0</v>
      </c>
      <c r="E219" s="2">
        <v>0</v>
      </c>
      <c r="F219" s="2">
        <v>4027.04</v>
      </c>
      <c r="G219" s="2">
        <v>7371.29</v>
      </c>
      <c r="H219" s="2">
        <v>0</v>
      </c>
      <c r="I219" s="2">
        <v>0</v>
      </c>
      <c r="J219" s="100">
        <f t="shared" si="12"/>
        <v>73426.829999999987</v>
      </c>
      <c r="K219" s="2">
        <v>67580.39</v>
      </c>
      <c r="L219" s="3">
        <f t="shared" si="13"/>
        <v>5846.4399999999878</v>
      </c>
      <c r="M219" s="101">
        <f t="shared" si="14"/>
        <v>7.9622666537558395E-2</v>
      </c>
      <c r="O219" s="2">
        <v>3307.08</v>
      </c>
      <c r="P219" s="3">
        <f t="shared" si="15"/>
        <v>-70119.749999999985</v>
      </c>
    </row>
    <row r="220" spans="1:16" x14ac:dyDescent="0.35">
      <c r="A220">
        <v>72601</v>
      </c>
      <c r="B220" s="2">
        <v>5256940.68</v>
      </c>
      <c r="C220" s="2">
        <v>9169881</v>
      </c>
      <c r="D220" s="2">
        <v>107834.61</v>
      </c>
      <c r="E220" s="2">
        <v>107834.61</v>
      </c>
      <c r="F220" s="2">
        <v>338459.93</v>
      </c>
      <c r="G220" s="2">
        <v>619294.48</v>
      </c>
      <c r="H220" s="2">
        <v>6942.72</v>
      </c>
      <c r="I220" s="2">
        <v>6942.72</v>
      </c>
      <c r="J220" s="100">
        <f t="shared" si="12"/>
        <v>10018730.140000001</v>
      </c>
      <c r="K220" s="2">
        <v>9626358.6000000015</v>
      </c>
      <c r="L220" s="3">
        <f t="shared" si="13"/>
        <v>392371.53999999911</v>
      </c>
      <c r="M220" s="101">
        <f t="shared" si="14"/>
        <v>3.9163799654952987E-2</v>
      </c>
      <c r="O220" s="2">
        <v>457482.85</v>
      </c>
      <c r="P220" s="3">
        <f t="shared" si="15"/>
        <v>-9561247.290000001</v>
      </c>
    </row>
    <row r="221" spans="1:16" x14ac:dyDescent="0.35">
      <c r="A221">
        <v>72602</v>
      </c>
      <c r="B221" s="2">
        <v>408754.94</v>
      </c>
      <c r="C221" s="2">
        <v>709620.96</v>
      </c>
      <c r="D221" s="2">
        <v>8384.76</v>
      </c>
      <c r="E221" s="2">
        <v>8384.76</v>
      </c>
      <c r="F221" s="2">
        <v>22376.400000000001</v>
      </c>
      <c r="G221" s="2">
        <v>40942.82</v>
      </c>
      <c r="H221" s="2">
        <v>459</v>
      </c>
      <c r="I221" s="2">
        <v>459</v>
      </c>
      <c r="J221" s="100">
        <f t="shared" si="12"/>
        <v>768251.29999999993</v>
      </c>
      <c r="K221" s="2">
        <v>697073.89999999991</v>
      </c>
      <c r="L221" s="3">
        <f t="shared" si="13"/>
        <v>71177.400000000023</v>
      </c>
      <c r="M221" s="101">
        <f t="shared" si="14"/>
        <v>9.264859037661248E-2</v>
      </c>
      <c r="O221" s="2">
        <v>38295.17</v>
      </c>
      <c r="P221" s="3">
        <f t="shared" si="15"/>
        <v>-729956.12999999989</v>
      </c>
    </row>
    <row r="222" spans="1:16" x14ac:dyDescent="0.35">
      <c r="A222">
        <v>72604</v>
      </c>
      <c r="B222" s="2">
        <v>2526623.0499999998</v>
      </c>
      <c r="C222" s="2">
        <v>4418220.0999999996</v>
      </c>
      <c r="D222" s="2">
        <v>51828.37</v>
      </c>
      <c r="E222" s="2">
        <v>51828.37</v>
      </c>
      <c r="F222" s="2">
        <v>38288.449999999997</v>
      </c>
      <c r="G222" s="2">
        <v>70057.94</v>
      </c>
      <c r="H222" s="2">
        <v>785.36</v>
      </c>
      <c r="I222" s="2">
        <v>785.36</v>
      </c>
      <c r="J222" s="100">
        <f t="shared" si="12"/>
        <v>4593505.5000000009</v>
      </c>
      <c r="K222" s="2">
        <v>4714591.2700000005</v>
      </c>
      <c r="L222" s="3">
        <f t="shared" si="13"/>
        <v>-121085.76999999955</v>
      </c>
      <c r="M222" s="101">
        <f t="shared" si="14"/>
        <v>-2.636021008356244E-2</v>
      </c>
      <c r="O222" s="2">
        <v>216282.81</v>
      </c>
      <c r="P222" s="3">
        <f t="shared" si="15"/>
        <v>-4377222.6900000013</v>
      </c>
    </row>
    <row r="223" spans="1:16" x14ac:dyDescent="0.35">
      <c r="A223">
        <v>72605</v>
      </c>
      <c r="B223" s="2">
        <v>131559.29999999999</v>
      </c>
      <c r="C223" s="2">
        <v>225594.06</v>
      </c>
      <c r="D223" s="2">
        <v>2698.64</v>
      </c>
      <c r="E223" s="2">
        <v>0</v>
      </c>
      <c r="F223" s="2">
        <v>4049.51</v>
      </c>
      <c r="G223" s="2">
        <v>7409.55</v>
      </c>
      <c r="H223" s="2">
        <v>83.07</v>
      </c>
      <c r="I223" s="2">
        <v>0</v>
      </c>
      <c r="J223" s="100">
        <f t="shared" si="12"/>
        <v>235785.32</v>
      </c>
      <c r="K223" s="2">
        <v>238572.37999999998</v>
      </c>
      <c r="L223" s="3">
        <f t="shared" si="13"/>
        <v>-2787.0599999999686</v>
      </c>
      <c r="M223" s="101">
        <f t="shared" si="14"/>
        <v>-1.1820328763469959E-2</v>
      </c>
      <c r="O223" s="2">
        <v>15125.87</v>
      </c>
      <c r="P223" s="3">
        <f t="shared" si="15"/>
        <v>-220659.45</v>
      </c>
    </row>
    <row r="224" spans="1:16" x14ac:dyDescent="0.35">
      <c r="A224">
        <v>72606</v>
      </c>
      <c r="B224" s="2">
        <v>44909.99</v>
      </c>
      <c r="C224" s="2">
        <v>77187.03</v>
      </c>
      <c r="D224" s="2">
        <v>921.29</v>
      </c>
      <c r="E224" s="2">
        <v>921.29</v>
      </c>
      <c r="F224" s="2">
        <v>0</v>
      </c>
      <c r="G224" s="2">
        <v>0</v>
      </c>
      <c r="H224" s="2">
        <v>0</v>
      </c>
      <c r="I224" s="2">
        <v>0</v>
      </c>
      <c r="J224" s="100">
        <f t="shared" si="12"/>
        <v>79029.609999999986</v>
      </c>
      <c r="K224" s="2">
        <v>105657.31999999999</v>
      </c>
      <c r="L224" s="3">
        <f t="shared" si="13"/>
        <v>-26627.710000000006</v>
      </c>
      <c r="M224" s="101">
        <f t="shared" si="14"/>
        <v>-0.33693333422751309</v>
      </c>
      <c r="O224" s="2">
        <v>4989.59</v>
      </c>
      <c r="P224" s="3">
        <f t="shared" si="15"/>
        <v>-74040.01999999999</v>
      </c>
    </row>
    <row r="225" spans="1:17" x14ac:dyDescent="0.35">
      <c r="A225">
        <v>72611</v>
      </c>
      <c r="B225" s="2">
        <v>0</v>
      </c>
      <c r="C225" s="2">
        <v>0</v>
      </c>
      <c r="D225" s="2">
        <v>0</v>
      </c>
      <c r="E225" s="2">
        <v>0</v>
      </c>
      <c r="F225" s="2">
        <v>388.86</v>
      </c>
      <c r="G225" s="2">
        <v>711.51</v>
      </c>
      <c r="H225" s="2">
        <v>7.98</v>
      </c>
      <c r="I225" s="2">
        <v>7.98</v>
      </c>
      <c r="J225" s="100">
        <f t="shared" si="12"/>
        <v>727.46999999999991</v>
      </c>
      <c r="K225" s="2">
        <v>515.78</v>
      </c>
      <c r="L225" s="3">
        <f t="shared" si="13"/>
        <v>211.68999999999994</v>
      </c>
      <c r="M225" s="101">
        <f t="shared" si="14"/>
        <v>0.29099481765571084</v>
      </c>
      <c r="O225" s="2">
        <v>0</v>
      </c>
      <c r="P225" s="3">
        <f t="shared" si="15"/>
        <v>-727.46999999999991</v>
      </c>
    </row>
    <row r="226" spans="1:17" x14ac:dyDescent="0.35">
      <c r="A226">
        <v>72613</v>
      </c>
      <c r="B226" s="2">
        <v>17102</v>
      </c>
      <c r="C226" s="2">
        <v>30264.47</v>
      </c>
      <c r="D226" s="2">
        <v>350.79</v>
      </c>
      <c r="E226" s="2">
        <v>350.79</v>
      </c>
      <c r="F226" s="2">
        <v>0</v>
      </c>
      <c r="G226" s="2">
        <v>0</v>
      </c>
      <c r="H226" s="2">
        <v>0</v>
      </c>
      <c r="I226" s="2">
        <v>0</v>
      </c>
      <c r="J226" s="100">
        <f t="shared" si="12"/>
        <v>30966.050000000003</v>
      </c>
      <c r="K226" s="2">
        <v>27239.609999999997</v>
      </c>
      <c r="L226" s="3">
        <f t="shared" si="13"/>
        <v>3726.440000000006</v>
      </c>
      <c r="M226" s="101">
        <f t="shared" si="14"/>
        <v>0.12033953313386776</v>
      </c>
      <c r="O226" s="2">
        <v>1027.69</v>
      </c>
      <c r="P226" s="3">
        <f t="shared" si="15"/>
        <v>-29938.360000000004</v>
      </c>
    </row>
    <row r="227" spans="1:17" x14ac:dyDescent="0.35">
      <c r="A227">
        <v>72614</v>
      </c>
      <c r="B227" s="2">
        <v>27605.74</v>
      </c>
      <c r="C227" s="2">
        <v>48435.16</v>
      </c>
      <c r="D227" s="2">
        <v>566.29</v>
      </c>
      <c r="E227" s="2">
        <v>566.29</v>
      </c>
      <c r="F227" s="2">
        <v>41.44</v>
      </c>
      <c r="G227" s="2">
        <v>75.819999999999993</v>
      </c>
      <c r="H227" s="2">
        <v>0.85</v>
      </c>
      <c r="I227" s="2">
        <v>0.85</v>
      </c>
      <c r="J227" s="100">
        <f t="shared" si="12"/>
        <v>49645.26</v>
      </c>
      <c r="K227" s="2">
        <v>41851.220000000008</v>
      </c>
      <c r="L227" s="3">
        <f t="shared" si="13"/>
        <v>7794.0399999999936</v>
      </c>
      <c r="M227" s="101">
        <f t="shared" si="14"/>
        <v>0.15699464561168566</v>
      </c>
      <c r="O227" s="2">
        <v>2076.4499999999998</v>
      </c>
      <c r="P227" s="3">
        <f t="shared" si="15"/>
        <v>-47568.810000000005</v>
      </c>
    </row>
    <row r="228" spans="1:17" x14ac:dyDescent="0.35">
      <c r="A228">
        <v>72701</v>
      </c>
      <c r="B228" s="2">
        <v>662223.82999999996</v>
      </c>
      <c r="C228" s="2">
        <v>1155470.31</v>
      </c>
      <c r="D228" s="2">
        <v>13584.94</v>
      </c>
      <c r="E228" s="2">
        <v>13584.94</v>
      </c>
      <c r="F228" s="2">
        <v>33717.85</v>
      </c>
      <c r="G228" s="2">
        <v>61211.199999999997</v>
      </c>
      <c r="H228" s="2">
        <v>691.65</v>
      </c>
      <c r="I228" s="2">
        <v>691.65</v>
      </c>
      <c r="J228" s="100">
        <f t="shared" si="12"/>
        <v>1245234.6899999997</v>
      </c>
      <c r="K228" s="2">
        <v>1647518.6199999999</v>
      </c>
      <c r="L228" s="3">
        <f t="shared" si="13"/>
        <v>-402283.93000000017</v>
      </c>
      <c r="M228" s="101">
        <f t="shared" si="14"/>
        <v>-0.32305872397435398</v>
      </c>
      <c r="O228" s="2">
        <v>55643.49</v>
      </c>
      <c r="P228" s="3">
        <f t="shared" si="15"/>
        <v>-1189591.1999999997</v>
      </c>
    </row>
    <row r="229" spans="1:17" x14ac:dyDescent="0.35">
      <c r="A229">
        <v>72702</v>
      </c>
      <c r="B229" s="2">
        <v>90333.33</v>
      </c>
      <c r="C229" s="2">
        <v>152345.81</v>
      </c>
      <c r="D229" s="2">
        <v>1853</v>
      </c>
      <c r="E229" s="2">
        <v>1853</v>
      </c>
      <c r="F229" s="2">
        <v>24474.66</v>
      </c>
      <c r="G229" s="2">
        <v>44782.99</v>
      </c>
      <c r="H229" s="2">
        <v>502.05</v>
      </c>
      <c r="I229" s="2">
        <v>502.05</v>
      </c>
      <c r="J229" s="100">
        <f t="shared" si="12"/>
        <v>201838.89999999997</v>
      </c>
      <c r="K229" s="2">
        <v>213623.38</v>
      </c>
      <c r="L229" s="3">
        <f t="shared" si="13"/>
        <v>-11784.48000000004</v>
      </c>
      <c r="M229" s="101">
        <f t="shared" si="14"/>
        <v>-5.8385573841316228E-2</v>
      </c>
      <c r="O229" s="2">
        <v>12940.84</v>
      </c>
      <c r="P229" s="3">
        <f t="shared" si="15"/>
        <v>-188898.05999999997</v>
      </c>
    </row>
    <row r="230" spans="1:17" x14ac:dyDescent="0.35">
      <c r="A230">
        <v>72705</v>
      </c>
      <c r="B230" s="2">
        <v>312367.65999999997</v>
      </c>
      <c r="C230" s="2">
        <v>550575.35</v>
      </c>
      <c r="D230" s="2">
        <v>6407.51</v>
      </c>
      <c r="E230" s="2">
        <v>0</v>
      </c>
      <c r="F230" s="2">
        <v>14432.54</v>
      </c>
      <c r="G230" s="2">
        <v>26407.89</v>
      </c>
      <c r="H230" s="2">
        <v>296.05</v>
      </c>
      <c r="I230" s="2">
        <v>0</v>
      </c>
      <c r="J230" s="100">
        <f t="shared" si="12"/>
        <v>583686.80000000005</v>
      </c>
      <c r="K230" s="2">
        <v>536032.49999999988</v>
      </c>
      <c r="L230" s="3">
        <f t="shared" si="13"/>
        <v>47654.300000000163</v>
      </c>
      <c r="M230" s="101">
        <f t="shared" si="14"/>
        <v>8.1643614349339685E-2</v>
      </c>
      <c r="O230" s="2">
        <v>20976.55</v>
      </c>
      <c r="P230" s="3">
        <f t="shared" si="15"/>
        <v>-562710.25</v>
      </c>
    </row>
    <row r="231" spans="1:17" x14ac:dyDescent="0.35">
      <c r="A231">
        <v>72801</v>
      </c>
      <c r="B231" s="2">
        <v>222004.07</v>
      </c>
      <c r="C231" s="2">
        <v>406210.16</v>
      </c>
      <c r="D231" s="2">
        <v>4553.93</v>
      </c>
      <c r="E231" s="2">
        <v>4553.93</v>
      </c>
      <c r="F231" s="2">
        <v>79423.34</v>
      </c>
      <c r="G231" s="2">
        <v>145324.70000000001</v>
      </c>
      <c r="H231" s="2">
        <v>1629.17</v>
      </c>
      <c r="I231" s="2">
        <v>1629.17</v>
      </c>
      <c r="J231" s="100">
        <f t="shared" si="12"/>
        <v>563901.06000000017</v>
      </c>
      <c r="K231" s="2">
        <v>543594.9800000001</v>
      </c>
      <c r="L231" s="3">
        <f t="shared" si="13"/>
        <v>20306.080000000075</v>
      </c>
      <c r="M231" s="101">
        <f t="shared" si="14"/>
        <v>3.6010005017546996E-2</v>
      </c>
      <c r="O231" s="2">
        <v>0</v>
      </c>
      <c r="P231" s="3">
        <f t="shared" si="15"/>
        <v>-563901.06000000017</v>
      </c>
    </row>
    <row r="232" spans="1:17" x14ac:dyDescent="0.35">
      <c r="A232">
        <v>72802</v>
      </c>
      <c r="B232" s="2">
        <v>541279.92000000004</v>
      </c>
      <c r="C232" s="2">
        <v>944158.89</v>
      </c>
      <c r="D232" s="2">
        <v>11103.23</v>
      </c>
      <c r="E232" s="2">
        <v>11103.23</v>
      </c>
      <c r="F232" s="2">
        <v>31920.14</v>
      </c>
      <c r="G232" s="2">
        <v>58405.49</v>
      </c>
      <c r="H232" s="2">
        <v>654.77</v>
      </c>
      <c r="I232" s="2">
        <v>654.77</v>
      </c>
      <c r="J232" s="100">
        <f t="shared" si="12"/>
        <v>1026080.38</v>
      </c>
      <c r="K232" s="2">
        <v>986174.57000000007</v>
      </c>
      <c r="L232" s="3">
        <f t="shared" si="13"/>
        <v>39905.809999999939</v>
      </c>
      <c r="M232" s="101">
        <f t="shared" si="14"/>
        <v>3.8891504776653013E-2</v>
      </c>
      <c r="O232" s="2">
        <v>46244</v>
      </c>
      <c r="P232" s="3">
        <f t="shared" si="15"/>
        <v>-979836.38</v>
      </c>
    </row>
    <row r="233" spans="1:17" x14ac:dyDescent="0.35">
      <c r="A233">
        <v>72806</v>
      </c>
      <c r="B233" s="2">
        <v>21576.32</v>
      </c>
      <c r="C233" s="2">
        <v>37337.629999999997</v>
      </c>
      <c r="D233" s="2">
        <v>442.61</v>
      </c>
      <c r="E233" s="2">
        <v>442.61</v>
      </c>
      <c r="F233" s="2">
        <v>1386.11</v>
      </c>
      <c r="G233" s="2">
        <v>2536.23</v>
      </c>
      <c r="H233" s="2">
        <v>28.43</v>
      </c>
      <c r="I233" s="2">
        <v>28.43</v>
      </c>
      <c r="J233" s="100">
        <f t="shared" si="12"/>
        <v>40815.94</v>
      </c>
      <c r="K233" s="2">
        <v>42417.810000000012</v>
      </c>
      <c r="L233" s="3">
        <f t="shared" si="13"/>
        <v>-1601.8700000000099</v>
      </c>
      <c r="M233" s="101">
        <f t="shared" si="14"/>
        <v>-3.9246186661387926E-2</v>
      </c>
      <c r="O233" s="2">
        <v>2143.4499999999998</v>
      </c>
      <c r="P233" s="3">
        <f t="shared" si="15"/>
        <v>-38672.490000000005</v>
      </c>
    </row>
    <row r="234" spans="1:17" x14ac:dyDescent="0.35">
      <c r="A234">
        <v>72807</v>
      </c>
      <c r="B234" s="2">
        <v>3808.28</v>
      </c>
      <c r="C234" s="2">
        <v>6578.85</v>
      </c>
      <c r="D234" s="2">
        <v>78.12</v>
      </c>
      <c r="E234" s="2">
        <v>78.12</v>
      </c>
      <c r="F234" s="2">
        <v>334.62</v>
      </c>
      <c r="G234" s="2">
        <v>612.27</v>
      </c>
      <c r="H234" s="2">
        <v>6.86</v>
      </c>
      <c r="I234" s="2">
        <v>6.86</v>
      </c>
      <c r="J234" s="100">
        <f t="shared" si="12"/>
        <v>7361.079999999999</v>
      </c>
      <c r="K234" s="2">
        <v>9409.42</v>
      </c>
      <c r="L234" s="3">
        <f t="shared" si="13"/>
        <v>-2048.3400000000011</v>
      </c>
      <c r="M234" s="101">
        <f t="shared" si="14"/>
        <v>-0.27826623267237977</v>
      </c>
      <c r="O234" s="2">
        <v>389.07</v>
      </c>
      <c r="P234" s="3">
        <f t="shared" si="15"/>
        <v>-6972.0099999999993</v>
      </c>
    </row>
    <row r="235" spans="1:17" x14ac:dyDescent="0.35">
      <c r="A235">
        <v>72808</v>
      </c>
      <c r="B235" s="2">
        <v>0</v>
      </c>
      <c r="C235" s="2">
        <v>0</v>
      </c>
      <c r="D235" s="2">
        <v>0</v>
      </c>
      <c r="E235" s="2">
        <v>0</v>
      </c>
      <c r="F235" s="2">
        <v>0</v>
      </c>
      <c r="G235" s="2">
        <v>0</v>
      </c>
      <c r="H235" s="2">
        <v>0</v>
      </c>
      <c r="I235" s="2">
        <v>0</v>
      </c>
      <c r="J235" s="100">
        <f t="shared" si="12"/>
        <v>0</v>
      </c>
      <c r="K235" s="2">
        <v>0</v>
      </c>
      <c r="L235" s="3">
        <f t="shared" si="13"/>
        <v>0</v>
      </c>
      <c r="M235" s="101">
        <f t="shared" si="14"/>
        <v>0</v>
      </c>
      <c r="O235" s="2">
        <v>69.77</v>
      </c>
      <c r="P235" s="3">
        <f t="shared" si="15"/>
        <v>69.77</v>
      </c>
      <c r="Q235" t="s">
        <v>74</v>
      </c>
    </row>
    <row r="236" spans="1:17" x14ac:dyDescent="0.35">
      <c r="A236">
        <v>72901</v>
      </c>
      <c r="B236" s="2">
        <v>973463.28</v>
      </c>
      <c r="C236" s="2">
        <v>1698504.9</v>
      </c>
      <c r="D236" s="2">
        <v>19968.62</v>
      </c>
      <c r="E236" s="2">
        <v>19968.62</v>
      </c>
      <c r="F236" s="2">
        <v>88023.52</v>
      </c>
      <c r="G236" s="2">
        <v>161059.85999999999</v>
      </c>
      <c r="H236" s="2">
        <v>1805.6</v>
      </c>
      <c r="I236" s="2">
        <v>1805.6</v>
      </c>
      <c r="J236" s="100">
        <f t="shared" si="12"/>
        <v>1903113.2000000002</v>
      </c>
      <c r="K236" s="2">
        <v>1846898.94</v>
      </c>
      <c r="L236" s="3">
        <f t="shared" si="13"/>
        <v>56214.260000000242</v>
      </c>
      <c r="M236" s="101">
        <f t="shared" si="14"/>
        <v>2.9538053753187271E-2</v>
      </c>
      <c r="O236" s="2">
        <v>82682.28</v>
      </c>
      <c r="P236" s="3">
        <f t="shared" si="15"/>
        <v>-1820430.9200000002</v>
      </c>
    </row>
    <row r="237" spans="1:17" x14ac:dyDescent="0.35">
      <c r="A237">
        <v>72902</v>
      </c>
      <c r="B237" s="2">
        <v>302085.55</v>
      </c>
      <c r="C237" s="2">
        <v>525697.65</v>
      </c>
      <c r="D237" s="2">
        <v>6196.67</v>
      </c>
      <c r="E237" s="2">
        <v>6196.67</v>
      </c>
      <c r="F237" s="2">
        <v>3102.65</v>
      </c>
      <c r="G237" s="2">
        <v>5676.9</v>
      </c>
      <c r="H237" s="2">
        <v>63.65</v>
      </c>
      <c r="I237" s="2">
        <v>63.65</v>
      </c>
      <c r="J237" s="100">
        <f t="shared" si="12"/>
        <v>543895.19000000018</v>
      </c>
      <c r="K237" s="2">
        <v>469983.77999999997</v>
      </c>
      <c r="L237" s="3">
        <f t="shared" si="13"/>
        <v>73911.410000000207</v>
      </c>
      <c r="M237" s="101">
        <f t="shared" si="14"/>
        <v>0.13589274433554044</v>
      </c>
      <c r="O237" s="2">
        <v>27041.55</v>
      </c>
      <c r="P237" s="3">
        <f t="shared" si="15"/>
        <v>-516853.64000000019</v>
      </c>
    </row>
    <row r="238" spans="1:17" x14ac:dyDescent="0.35">
      <c r="A238">
        <v>72908</v>
      </c>
      <c r="B238" s="2">
        <v>0</v>
      </c>
      <c r="C238" s="2">
        <v>0</v>
      </c>
      <c r="D238" s="2">
        <v>0</v>
      </c>
      <c r="E238" s="2">
        <v>0</v>
      </c>
      <c r="F238" s="2">
        <v>1973.79</v>
      </c>
      <c r="G238" s="2">
        <v>3611.52</v>
      </c>
      <c r="H238" s="2">
        <v>40.49</v>
      </c>
      <c r="I238" s="2">
        <v>40.49</v>
      </c>
      <c r="J238" s="100">
        <f t="shared" si="12"/>
        <v>3692.4999999999991</v>
      </c>
      <c r="K238" s="2">
        <v>3255.4599999999991</v>
      </c>
      <c r="L238" s="3">
        <f t="shared" si="13"/>
        <v>437.03999999999996</v>
      </c>
      <c r="M238" s="101">
        <f t="shared" si="14"/>
        <v>0.1183588354773189</v>
      </c>
      <c r="O238" s="2">
        <v>0</v>
      </c>
      <c r="P238" s="3">
        <f t="shared" si="15"/>
        <v>-3692.4999999999991</v>
      </c>
    </row>
    <row r="239" spans="1:17" x14ac:dyDescent="0.35">
      <c r="A239">
        <v>72911</v>
      </c>
      <c r="B239" s="2">
        <v>0</v>
      </c>
      <c r="C239" s="109">
        <v>-13.33</v>
      </c>
      <c r="D239" s="2">
        <v>0</v>
      </c>
      <c r="E239" s="2">
        <v>0</v>
      </c>
      <c r="F239" s="2">
        <v>2086.3000000000002</v>
      </c>
      <c r="G239" s="2">
        <v>3817.45</v>
      </c>
      <c r="H239" s="2">
        <v>42.79</v>
      </c>
      <c r="I239" s="2">
        <v>42.79</v>
      </c>
      <c r="J239" s="100">
        <f t="shared" si="12"/>
        <v>3889.7</v>
      </c>
      <c r="K239" s="2">
        <v>2524.42</v>
      </c>
      <c r="L239" s="3">
        <f t="shared" si="13"/>
        <v>1365.2799999999997</v>
      </c>
      <c r="M239" s="101">
        <f t="shared" si="14"/>
        <v>0.35099879168059228</v>
      </c>
      <c r="O239" s="2">
        <v>13.33</v>
      </c>
      <c r="P239" s="3">
        <f t="shared" si="15"/>
        <v>-3876.37</v>
      </c>
    </row>
    <row r="240" spans="1:17" x14ac:dyDescent="0.35">
      <c r="A240">
        <v>73001</v>
      </c>
      <c r="B240" s="2">
        <v>199564.52</v>
      </c>
      <c r="C240" s="2">
        <v>349582.67</v>
      </c>
      <c r="D240" s="2">
        <v>4093.63</v>
      </c>
      <c r="E240" s="2">
        <v>4093.63</v>
      </c>
      <c r="F240" s="2">
        <v>7595.02</v>
      </c>
      <c r="G240" s="2">
        <v>13896.72</v>
      </c>
      <c r="H240" s="2">
        <v>155.79</v>
      </c>
      <c r="I240" s="2">
        <v>155.79</v>
      </c>
      <c r="J240" s="100">
        <f t="shared" si="12"/>
        <v>371978.22999999992</v>
      </c>
      <c r="K240" s="2">
        <v>308775.06</v>
      </c>
      <c r="L240" s="3">
        <f t="shared" si="13"/>
        <v>63203.169999999925</v>
      </c>
      <c r="M240" s="101">
        <f t="shared" si="14"/>
        <v>0.16991093806753138</v>
      </c>
      <c r="O240" s="2">
        <v>15568.14</v>
      </c>
      <c r="P240" s="3">
        <f t="shared" si="15"/>
        <v>-356410.08999999991</v>
      </c>
    </row>
    <row r="241" spans="1:17" x14ac:dyDescent="0.35">
      <c r="A241">
        <v>73002</v>
      </c>
      <c r="B241" s="2">
        <v>612857.07999999996</v>
      </c>
      <c r="C241" s="2">
        <v>1065472.47</v>
      </c>
      <c r="D241" s="2">
        <v>12571.41</v>
      </c>
      <c r="E241" s="2">
        <v>12571.41</v>
      </c>
      <c r="F241" s="2">
        <v>45201.82</v>
      </c>
      <c r="G241" s="2">
        <v>82707.320000000007</v>
      </c>
      <c r="H241" s="2">
        <v>927.17</v>
      </c>
      <c r="I241" s="2">
        <v>927.17</v>
      </c>
      <c r="J241" s="100">
        <f t="shared" si="12"/>
        <v>1175176.9499999997</v>
      </c>
      <c r="K241" s="2">
        <v>1098296.8699999999</v>
      </c>
      <c r="L241" s="3">
        <f t="shared" si="13"/>
        <v>76880.079999999842</v>
      </c>
      <c r="M241" s="101">
        <f t="shared" si="14"/>
        <v>6.5420003345028052E-2</v>
      </c>
      <c r="O241" s="2">
        <v>55900.21</v>
      </c>
      <c r="P241" s="3">
        <f t="shared" si="15"/>
        <v>-1119276.7399999998</v>
      </c>
    </row>
    <row r="242" spans="1:17" x14ac:dyDescent="0.35">
      <c r="A242">
        <v>73010</v>
      </c>
      <c r="B242" s="2">
        <v>0</v>
      </c>
      <c r="C242" s="2">
        <v>0</v>
      </c>
      <c r="D242" s="2">
        <v>0</v>
      </c>
      <c r="E242" s="2">
        <v>0</v>
      </c>
      <c r="F242" s="2">
        <v>321.75</v>
      </c>
      <c r="G242" s="2">
        <v>588.72</v>
      </c>
      <c r="H242" s="2">
        <v>6.6</v>
      </c>
      <c r="I242" s="2">
        <v>6.6</v>
      </c>
      <c r="J242" s="100">
        <f t="shared" si="12"/>
        <v>601.92000000000007</v>
      </c>
      <c r="K242" s="2">
        <v>656.6400000000001</v>
      </c>
      <c r="L242" s="3">
        <f t="shared" si="13"/>
        <v>-54.720000000000027</v>
      </c>
      <c r="M242" s="101">
        <f t="shared" si="14"/>
        <v>-9.0909090909090939E-2</v>
      </c>
      <c r="O242" s="2">
        <v>0</v>
      </c>
      <c r="P242" s="3">
        <f t="shared" si="15"/>
        <v>-601.92000000000007</v>
      </c>
    </row>
    <row r="243" spans="1:17" x14ac:dyDescent="0.35">
      <c r="A243">
        <v>73101</v>
      </c>
      <c r="B243" s="2">
        <v>105715.11</v>
      </c>
      <c r="C243" s="2">
        <v>179465.46</v>
      </c>
      <c r="D243" s="2">
        <v>2168.58</v>
      </c>
      <c r="E243" s="2">
        <v>2168.58</v>
      </c>
      <c r="F243" s="2">
        <v>48240.57</v>
      </c>
      <c r="G243" s="2">
        <v>88267.72</v>
      </c>
      <c r="H243" s="2">
        <v>989.52</v>
      </c>
      <c r="I243" s="2">
        <v>989.52</v>
      </c>
      <c r="J243" s="100">
        <f t="shared" si="12"/>
        <v>274049.38</v>
      </c>
      <c r="K243" s="2">
        <v>262809.70999999996</v>
      </c>
      <c r="L243" s="3">
        <f t="shared" si="13"/>
        <v>11239.670000000042</v>
      </c>
      <c r="M243" s="101">
        <f t="shared" si="14"/>
        <v>4.1013302055272087E-2</v>
      </c>
      <c r="O243" s="2">
        <v>13965.72</v>
      </c>
      <c r="P243" s="3">
        <f t="shared" si="15"/>
        <v>-260083.66</v>
      </c>
    </row>
    <row r="244" spans="1:17" x14ac:dyDescent="0.35">
      <c r="A244">
        <v>73102</v>
      </c>
      <c r="B244" s="2">
        <v>44110.63</v>
      </c>
      <c r="C244" s="2">
        <v>76234.81</v>
      </c>
      <c r="D244" s="2">
        <v>904.83</v>
      </c>
      <c r="E244" s="2">
        <v>904.83</v>
      </c>
      <c r="F244" s="2">
        <v>4377.03</v>
      </c>
      <c r="G244" s="2">
        <v>8008.84</v>
      </c>
      <c r="H244" s="2">
        <v>89.78</v>
      </c>
      <c r="I244" s="2">
        <v>89.78</v>
      </c>
      <c r="J244" s="100">
        <f t="shared" si="12"/>
        <v>86232.87</v>
      </c>
      <c r="K244" s="2">
        <v>91089.919999999984</v>
      </c>
      <c r="L244" s="3">
        <f t="shared" si="13"/>
        <v>-4857.0499999999884</v>
      </c>
      <c r="M244" s="101">
        <f t="shared" si="14"/>
        <v>-5.6324809785410004E-2</v>
      </c>
      <c r="O244" s="2">
        <v>4476.2299999999996</v>
      </c>
      <c r="P244" s="3">
        <f t="shared" si="15"/>
        <v>-81756.639999999999</v>
      </c>
    </row>
    <row r="245" spans="1:17" x14ac:dyDescent="0.35">
      <c r="A245">
        <v>73105</v>
      </c>
      <c r="B245" s="2">
        <v>0</v>
      </c>
      <c r="C245" s="2">
        <v>0</v>
      </c>
      <c r="D245" s="2">
        <v>0</v>
      </c>
      <c r="E245" s="2">
        <v>0</v>
      </c>
      <c r="F245" s="2">
        <v>1044.79</v>
      </c>
      <c r="G245" s="2">
        <v>1911.72</v>
      </c>
      <c r="H245" s="2">
        <v>21.43</v>
      </c>
      <c r="I245" s="2">
        <v>21.43</v>
      </c>
      <c r="J245" s="100">
        <f t="shared" si="12"/>
        <v>1954.58</v>
      </c>
      <c r="K245" s="2">
        <v>0</v>
      </c>
      <c r="L245" s="3">
        <f t="shared" si="13"/>
        <v>1954.58</v>
      </c>
      <c r="M245" s="101">
        <f t="shared" si="14"/>
        <v>1</v>
      </c>
      <c r="O245" s="2">
        <v>0</v>
      </c>
      <c r="P245" s="3">
        <f t="shared" si="15"/>
        <v>-1954.58</v>
      </c>
    </row>
    <row r="246" spans="1:17" x14ac:dyDescent="0.35">
      <c r="A246">
        <v>73201</v>
      </c>
      <c r="B246" s="2">
        <v>3148222.92</v>
      </c>
      <c r="C246" s="2">
        <v>5450022.0700000003</v>
      </c>
      <c r="D246" s="2">
        <v>64578.98</v>
      </c>
      <c r="E246" s="2">
        <v>64578.98</v>
      </c>
      <c r="F246" s="2">
        <v>273106.26</v>
      </c>
      <c r="G246" s="2">
        <v>499714.06</v>
      </c>
      <c r="H246" s="2">
        <v>5602.22</v>
      </c>
      <c r="I246" s="2">
        <v>5602.22</v>
      </c>
      <c r="J246" s="100">
        <f t="shared" si="12"/>
        <v>6090098.5300000003</v>
      </c>
      <c r="K246" s="2">
        <v>6236937.0700000003</v>
      </c>
      <c r="L246" s="3">
        <f t="shared" si="13"/>
        <v>-146838.54000000004</v>
      </c>
      <c r="M246" s="101">
        <f t="shared" si="14"/>
        <v>-2.4111028627315168E-2</v>
      </c>
      <c r="O246" s="2">
        <v>310417.65000000002</v>
      </c>
      <c r="P246" s="3">
        <f t="shared" si="15"/>
        <v>-5779680.8799999999</v>
      </c>
    </row>
    <row r="247" spans="1:17" x14ac:dyDescent="0.35">
      <c r="A247">
        <v>73202</v>
      </c>
      <c r="B247" s="2">
        <v>375026.42</v>
      </c>
      <c r="C247" s="2">
        <v>656211.78</v>
      </c>
      <c r="D247" s="2">
        <v>7692.89</v>
      </c>
      <c r="E247" s="2">
        <v>7692.89</v>
      </c>
      <c r="F247" s="2">
        <v>3240.99</v>
      </c>
      <c r="G247" s="2">
        <v>5930.11</v>
      </c>
      <c r="H247" s="2">
        <v>66.489999999999995</v>
      </c>
      <c r="I247" s="2">
        <v>66.489999999999995</v>
      </c>
      <c r="J247" s="100">
        <f t="shared" si="12"/>
        <v>677660.65</v>
      </c>
      <c r="K247" s="2">
        <v>700153.72999999986</v>
      </c>
      <c r="L247" s="3">
        <f t="shared" si="13"/>
        <v>-22493.079999999842</v>
      </c>
      <c r="M247" s="101">
        <f t="shared" si="14"/>
        <v>-3.3192247476668213E-2</v>
      </c>
      <c r="O247" s="2">
        <v>29990.02</v>
      </c>
      <c r="P247" s="3">
        <f t="shared" si="15"/>
        <v>-647670.63</v>
      </c>
    </row>
    <row r="248" spans="1:17" x14ac:dyDescent="0.35">
      <c r="A248">
        <v>73203</v>
      </c>
      <c r="B248" s="2">
        <v>419173.57</v>
      </c>
      <c r="C248" s="2">
        <v>740882.09</v>
      </c>
      <c r="D248" s="2">
        <v>8598.4599999999991</v>
      </c>
      <c r="E248" s="2">
        <v>8598.4599999999991</v>
      </c>
      <c r="F248" s="2">
        <v>18655.82</v>
      </c>
      <c r="G248" s="2">
        <v>34135.42</v>
      </c>
      <c r="H248" s="2">
        <v>382.68</v>
      </c>
      <c r="I248" s="2">
        <v>382.68</v>
      </c>
      <c r="J248" s="100">
        <f t="shared" si="12"/>
        <v>792979.79</v>
      </c>
      <c r="K248" s="2">
        <v>787211.39999999991</v>
      </c>
      <c r="L248" s="3">
        <f t="shared" si="13"/>
        <v>5768.3900000001304</v>
      </c>
      <c r="M248" s="101">
        <f t="shared" si="14"/>
        <v>7.2743215813862424E-3</v>
      </c>
      <c r="O248" s="2">
        <v>26098.23</v>
      </c>
      <c r="P248" s="3">
        <f t="shared" si="15"/>
        <v>-766881.56</v>
      </c>
    </row>
    <row r="249" spans="1:17" x14ac:dyDescent="0.35">
      <c r="A249">
        <v>73204</v>
      </c>
      <c r="B249" s="2">
        <v>119660.77</v>
      </c>
      <c r="C249" s="2">
        <v>218760.3</v>
      </c>
      <c r="D249" s="2">
        <v>2458.48</v>
      </c>
      <c r="E249" s="2">
        <v>0</v>
      </c>
      <c r="F249" s="2">
        <v>28593.48</v>
      </c>
      <c r="G249" s="2">
        <v>52318.63</v>
      </c>
      <c r="H249" s="2">
        <v>586.55999999999995</v>
      </c>
      <c r="I249" s="2">
        <v>0</v>
      </c>
      <c r="J249" s="100">
        <f t="shared" si="12"/>
        <v>274123.97000000003</v>
      </c>
      <c r="K249" s="2">
        <v>245254.01</v>
      </c>
      <c r="L249" s="3">
        <f t="shared" si="13"/>
        <v>28869.960000000021</v>
      </c>
      <c r="M249" s="101">
        <f t="shared" si="14"/>
        <v>0.10531716726559891</v>
      </c>
      <c r="O249" s="2">
        <v>0</v>
      </c>
      <c r="P249" s="3">
        <f t="shared" si="15"/>
        <v>-274123.97000000003</v>
      </c>
    </row>
    <row r="250" spans="1:17" x14ac:dyDescent="0.35">
      <c r="A250">
        <v>73205</v>
      </c>
      <c r="B250" s="2">
        <v>386663.55</v>
      </c>
      <c r="C250" s="2">
        <v>676427.07</v>
      </c>
      <c r="D250" s="2">
        <v>7931.48</v>
      </c>
      <c r="E250" s="2">
        <v>7931.48</v>
      </c>
      <c r="F250" s="2">
        <v>0</v>
      </c>
      <c r="G250" s="2">
        <v>0</v>
      </c>
      <c r="H250" s="2">
        <v>0</v>
      </c>
      <c r="I250" s="2">
        <v>0</v>
      </c>
      <c r="J250" s="100">
        <f t="shared" si="12"/>
        <v>692290.02999999991</v>
      </c>
      <c r="K250" s="2">
        <v>673141.6</v>
      </c>
      <c r="L250" s="3">
        <f t="shared" si="13"/>
        <v>19148.429999999935</v>
      </c>
      <c r="M250" s="101">
        <f t="shared" si="14"/>
        <v>2.7659548989893638E-2</v>
      </c>
      <c r="O250" s="2">
        <v>31068.83</v>
      </c>
      <c r="P250" s="3">
        <f t="shared" si="15"/>
        <v>-661221.19999999995</v>
      </c>
    </row>
    <row r="251" spans="1:17" x14ac:dyDescent="0.35">
      <c r="A251">
        <v>73206</v>
      </c>
      <c r="B251" s="2">
        <v>126403.86</v>
      </c>
      <c r="C251" s="2">
        <v>219872.6</v>
      </c>
      <c r="D251" s="2">
        <v>2592.92</v>
      </c>
      <c r="E251" s="2">
        <v>2592.92</v>
      </c>
      <c r="F251" s="2">
        <v>12932.81</v>
      </c>
      <c r="G251" s="2">
        <v>23663.85</v>
      </c>
      <c r="H251" s="2">
        <v>265.3</v>
      </c>
      <c r="I251" s="2">
        <v>265.3</v>
      </c>
      <c r="J251" s="100">
        <f t="shared" si="12"/>
        <v>249252.89</v>
      </c>
      <c r="K251" s="2">
        <v>225001.25999999998</v>
      </c>
      <c r="L251" s="3">
        <f t="shared" si="13"/>
        <v>24251.630000000034</v>
      </c>
      <c r="M251" s="101">
        <f t="shared" si="14"/>
        <v>9.7297287104675223E-2</v>
      </c>
      <c r="O251" s="2">
        <v>11413.67</v>
      </c>
      <c r="P251" s="3">
        <f t="shared" si="15"/>
        <v>-237839.22</v>
      </c>
    </row>
    <row r="252" spans="1:17" x14ac:dyDescent="0.35">
      <c r="A252">
        <v>73208</v>
      </c>
      <c r="B252" s="2">
        <v>0</v>
      </c>
      <c r="C252" s="2">
        <v>0</v>
      </c>
      <c r="D252" s="2">
        <v>0</v>
      </c>
      <c r="E252" s="2">
        <v>0</v>
      </c>
      <c r="F252" s="2">
        <v>778.52</v>
      </c>
      <c r="G252" s="2">
        <v>1424.47</v>
      </c>
      <c r="H252" s="2">
        <v>15.98</v>
      </c>
      <c r="I252" s="2">
        <v>15.98</v>
      </c>
      <c r="J252" s="100">
        <f t="shared" si="12"/>
        <v>1456.4299999999998</v>
      </c>
      <c r="K252" s="2">
        <v>2025.7299999999993</v>
      </c>
      <c r="L252" s="3">
        <f t="shared" si="13"/>
        <v>-569.2999999999995</v>
      </c>
      <c r="M252" s="101">
        <f t="shared" si="14"/>
        <v>-0.39088730663334287</v>
      </c>
      <c r="O252" s="2">
        <v>0</v>
      </c>
      <c r="P252" s="3">
        <f t="shared" si="15"/>
        <v>-1456.4299999999998</v>
      </c>
    </row>
    <row r="253" spans="1:17" x14ac:dyDescent="0.35">
      <c r="A253">
        <v>73209</v>
      </c>
      <c r="B253" s="2">
        <v>58849.61</v>
      </c>
      <c r="C253" s="2">
        <v>105247.03</v>
      </c>
      <c r="D253" s="2">
        <v>1207.17</v>
      </c>
      <c r="E253" s="2">
        <v>1207.17</v>
      </c>
      <c r="F253" s="2">
        <v>0</v>
      </c>
      <c r="G253" s="2">
        <v>0</v>
      </c>
      <c r="H253" s="2">
        <v>0</v>
      </c>
      <c r="I253" s="2">
        <v>0</v>
      </c>
      <c r="J253" s="100">
        <f t="shared" si="12"/>
        <v>107661.37</v>
      </c>
      <c r="K253" s="2">
        <v>53791.46</v>
      </c>
      <c r="L253" s="3">
        <f t="shared" si="13"/>
        <v>53869.909999999996</v>
      </c>
      <c r="M253" s="101">
        <f t="shared" si="14"/>
        <v>0.50036433680901515</v>
      </c>
      <c r="O253" s="2">
        <v>2432.6799999999998</v>
      </c>
      <c r="P253" s="3">
        <f t="shared" si="15"/>
        <v>-105228.69</v>
      </c>
      <c r="Q253" s="102"/>
    </row>
    <row r="254" spans="1:17" x14ac:dyDescent="0.35">
      <c r="A254">
        <v>73212</v>
      </c>
      <c r="B254" s="2">
        <v>13644.8</v>
      </c>
      <c r="C254" s="2">
        <v>23759.84</v>
      </c>
      <c r="D254" s="2">
        <v>279.89999999999998</v>
      </c>
      <c r="E254" s="2">
        <v>279.89999999999998</v>
      </c>
      <c r="F254" s="2">
        <v>0</v>
      </c>
      <c r="G254" s="2">
        <v>0</v>
      </c>
      <c r="H254" s="2">
        <v>0</v>
      </c>
      <c r="I254" s="2">
        <v>0</v>
      </c>
      <c r="J254" s="100">
        <f t="shared" si="12"/>
        <v>24319.640000000003</v>
      </c>
      <c r="K254" s="2">
        <v>29467.180000000004</v>
      </c>
      <c r="L254" s="3">
        <f t="shared" si="13"/>
        <v>-5147.5400000000009</v>
      </c>
      <c r="M254" s="101">
        <f t="shared" si="14"/>
        <v>-0.21166185025765186</v>
      </c>
      <c r="O254" s="2">
        <v>1206.29</v>
      </c>
      <c r="P254" s="3">
        <f t="shared" si="15"/>
        <v>-23113.350000000002</v>
      </c>
    </row>
    <row r="255" spans="1:17" x14ac:dyDescent="0.35">
      <c r="A255">
        <v>73213</v>
      </c>
      <c r="B255" s="2">
        <v>4537.4399999999996</v>
      </c>
      <c r="C255" s="2">
        <v>6832.28</v>
      </c>
      <c r="D255" s="2">
        <v>93.08</v>
      </c>
      <c r="E255" s="2">
        <v>93.08</v>
      </c>
      <c r="F255" s="2">
        <v>4499.12</v>
      </c>
      <c r="G255" s="2">
        <v>8232.4</v>
      </c>
      <c r="H255" s="2">
        <v>92.29</v>
      </c>
      <c r="I255" s="2">
        <v>92.29</v>
      </c>
      <c r="J255" s="100">
        <f t="shared" si="12"/>
        <v>15435.420000000002</v>
      </c>
      <c r="K255" s="2">
        <v>14363.86</v>
      </c>
      <c r="L255" s="3">
        <f t="shared" si="13"/>
        <v>1071.5600000000013</v>
      </c>
      <c r="M255" s="101">
        <f t="shared" si="14"/>
        <v>6.9422147243158996E-2</v>
      </c>
      <c r="O255" s="2">
        <v>1470.14</v>
      </c>
      <c r="P255" s="3">
        <f t="shared" si="15"/>
        <v>-13965.280000000002</v>
      </c>
    </row>
    <row r="256" spans="1:17" x14ac:dyDescent="0.35">
      <c r="A256">
        <v>73215</v>
      </c>
      <c r="B256" s="2">
        <v>9274.7800000000007</v>
      </c>
      <c r="C256" s="2">
        <v>15732.4</v>
      </c>
      <c r="D256" s="2">
        <v>190.29</v>
      </c>
      <c r="E256" s="2">
        <v>190.29</v>
      </c>
      <c r="F256" s="2">
        <v>0</v>
      </c>
      <c r="G256" s="2">
        <v>0</v>
      </c>
      <c r="H256" s="2">
        <v>0</v>
      </c>
      <c r="I256" s="2">
        <v>0</v>
      </c>
      <c r="J256" s="100">
        <f t="shared" si="12"/>
        <v>16112.980000000001</v>
      </c>
      <c r="K256" s="2">
        <v>16406.489999999998</v>
      </c>
      <c r="L256" s="3">
        <f t="shared" si="13"/>
        <v>-293.50999999999658</v>
      </c>
      <c r="M256" s="101">
        <f t="shared" si="14"/>
        <v>-1.8215749042076422E-2</v>
      </c>
      <c r="O256" s="2">
        <v>1240.93</v>
      </c>
      <c r="P256" s="3">
        <f t="shared" si="15"/>
        <v>-14872.050000000001</v>
      </c>
    </row>
    <row r="257" spans="1:16" x14ac:dyDescent="0.35">
      <c r="A257">
        <v>73216</v>
      </c>
      <c r="B257" s="2">
        <v>33423.769999999997</v>
      </c>
      <c r="C257" s="2">
        <v>58158.79</v>
      </c>
      <c r="D257" s="2">
        <v>685.6</v>
      </c>
      <c r="E257" s="2">
        <v>685.6</v>
      </c>
      <c r="F257" s="2">
        <v>0</v>
      </c>
      <c r="G257" s="2">
        <v>0</v>
      </c>
      <c r="H257" s="2">
        <v>0</v>
      </c>
      <c r="I257" s="2">
        <v>0</v>
      </c>
      <c r="J257" s="100">
        <f t="shared" si="12"/>
        <v>59529.99</v>
      </c>
      <c r="K257" s="2">
        <v>59114.399999999994</v>
      </c>
      <c r="L257" s="3">
        <f t="shared" si="13"/>
        <v>415.59000000000378</v>
      </c>
      <c r="M257" s="101">
        <f t="shared" si="14"/>
        <v>6.9811871293780463E-3</v>
      </c>
      <c r="O257" s="2">
        <v>2997.79</v>
      </c>
      <c r="P257" s="3">
        <f t="shared" si="15"/>
        <v>-56532.2</v>
      </c>
    </row>
    <row r="258" spans="1:16" x14ac:dyDescent="0.35">
      <c r="A258">
        <v>73217</v>
      </c>
      <c r="B258" s="2">
        <v>136494.56</v>
      </c>
      <c r="C258" s="2">
        <v>236104.51</v>
      </c>
      <c r="D258" s="2">
        <v>2799.82</v>
      </c>
      <c r="E258" s="2">
        <v>2799.82</v>
      </c>
      <c r="F258" s="2">
        <v>9835.0400000000009</v>
      </c>
      <c r="G258" s="2">
        <v>17995.650000000001</v>
      </c>
      <c r="H258" s="2">
        <v>201.73</v>
      </c>
      <c r="I258" s="2">
        <v>201.73</v>
      </c>
      <c r="J258" s="100">
        <f t="shared" si="12"/>
        <v>260103.25999999998</v>
      </c>
      <c r="K258" s="2">
        <v>272508.74</v>
      </c>
      <c r="L258" s="3">
        <f t="shared" si="13"/>
        <v>-12405.48000000001</v>
      </c>
      <c r="M258" s="101">
        <f t="shared" si="14"/>
        <v>-4.7694442584072232E-2</v>
      </c>
      <c r="O258" s="2">
        <v>13645.47</v>
      </c>
      <c r="P258" s="3">
        <f t="shared" si="15"/>
        <v>-246457.78999999998</v>
      </c>
    </row>
    <row r="259" spans="1:16" x14ac:dyDescent="0.35">
      <c r="A259">
        <v>73223</v>
      </c>
      <c r="B259" s="2">
        <v>3260.82</v>
      </c>
      <c r="C259" s="2">
        <v>5335.32</v>
      </c>
      <c r="D259" s="2">
        <v>66.89</v>
      </c>
      <c r="E259" s="2">
        <v>0</v>
      </c>
      <c r="F259" s="2">
        <v>0</v>
      </c>
      <c r="G259" s="2">
        <v>0</v>
      </c>
      <c r="H259" s="2">
        <v>0</v>
      </c>
      <c r="I259" s="2">
        <v>0</v>
      </c>
      <c r="J259" s="100">
        <f t="shared" ref="J259:J322" si="16">SUM(C259:I259)-F259</f>
        <v>5402.21</v>
      </c>
      <c r="K259" s="2">
        <v>16023.6</v>
      </c>
      <c r="L259" s="3">
        <f t="shared" ref="L259:L322" si="17">J259-K259</f>
        <v>-10621.39</v>
      </c>
      <c r="M259" s="101">
        <f t="shared" ref="M259:M322" si="18">IF(J259=0,0,L259/J259)</f>
        <v>-1.9661194214960172</v>
      </c>
      <c r="O259" s="2">
        <v>631.16</v>
      </c>
      <c r="P259" s="3">
        <f t="shared" ref="P259:P322" si="19">O259-J259</f>
        <v>-4771.05</v>
      </c>
    </row>
    <row r="260" spans="1:16" x14ac:dyDescent="0.35">
      <c r="A260">
        <v>73225</v>
      </c>
      <c r="B260" s="2">
        <v>169163.51</v>
      </c>
      <c r="C260" s="2">
        <v>309525.86</v>
      </c>
      <c r="D260" s="2">
        <v>3470.09</v>
      </c>
      <c r="E260" s="2">
        <v>3470.09</v>
      </c>
      <c r="F260" s="2">
        <v>14473.88</v>
      </c>
      <c r="G260" s="2">
        <v>26483.47</v>
      </c>
      <c r="H260" s="2">
        <v>296.89</v>
      </c>
      <c r="I260" s="2">
        <v>296.89</v>
      </c>
      <c r="J260" s="100">
        <f t="shared" si="16"/>
        <v>343543.29000000004</v>
      </c>
      <c r="K260" s="2">
        <v>339500.2099999999</v>
      </c>
      <c r="L260" s="3">
        <f t="shared" si="17"/>
        <v>4043.0800000001327</v>
      </c>
      <c r="M260" s="101">
        <f t="shared" si="18"/>
        <v>1.1768764280042065E-2</v>
      </c>
      <c r="O260" s="2">
        <v>0</v>
      </c>
      <c r="P260" s="3">
        <f t="shared" si="19"/>
        <v>-343543.29000000004</v>
      </c>
    </row>
    <row r="261" spans="1:16" x14ac:dyDescent="0.35">
      <c r="A261">
        <v>73226</v>
      </c>
      <c r="B261" s="2">
        <v>23692.68</v>
      </c>
      <c r="C261" s="2">
        <v>40719.96</v>
      </c>
      <c r="D261" s="2">
        <v>0</v>
      </c>
      <c r="E261" s="2">
        <v>0</v>
      </c>
      <c r="F261" s="2">
        <v>0</v>
      </c>
      <c r="G261" s="2">
        <v>0</v>
      </c>
      <c r="H261" s="2">
        <v>0</v>
      </c>
      <c r="I261" s="2">
        <v>0</v>
      </c>
      <c r="J261" s="100">
        <f t="shared" si="16"/>
        <v>40719.96</v>
      </c>
      <c r="K261" s="2">
        <v>37362.339999999997</v>
      </c>
      <c r="L261" s="3">
        <f t="shared" si="17"/>
        <v>3357.6200000000026</v>
      </c>
      <c r="M261" s="101">
        <f t="shared" si="18"/>
        <v>8.2456367835331931E-2</v>
      </c>
      <c r="O261" s="2">
        <v>2631.26</v>
      </c>
      <c r="P261" s="3">
        <f t="shared" si="19"/>
        <v>-38088.699999999997</v>
      </c>
    </row>
    <row r="262" spans="1:16" x14ac:dyDescent="0.35">
      <c r="A262">
        <v>73301</v>
      </c>
      <c r="B262" s="2">
        <v>293327.12</v>
      </c>
      <c r="C262" s="2">
        <v>510278.07</v>
      </c>
      <c r="D262" s="2">
        <v>6017</v>
      </c>
      <c r="E262" s="2">
        <v>6017</v>
      </c>
      <c r="F262" s="2">
        <v>28967.67</v>
      </c>
      <c r="G262" s="2">
        <v>53003.040000000001</v>
      </c>
      <c r="H262" s="2">
        <v>594.22</v>
      </c>
      <c r="I262" s="2">
        <v>594.22</v>
      </c>
      <c r="J262" s="100">
        <f t="shared" si="16"/>
        <v>576503.54999999993</v>
      </c>
      <c r="K262" s="2">
        <v>551028.66999999993</v>
      </c>
      <c r="L262" s="3">
        <f t="shared" si="17"/>
        <v>25474.880000000005</v>
      </c>
      <c r="M262" s="101">
        <f t="shared" si="18"/>
        <v>4.4188591726798572E-2</v>
      </c>
      <c r="O262" s="2">
        <v>26435.14</v>
      </c>
      <c r="P262" s="3">
        <f t="shared" si="19"/>
        <v>-550068.40999999992</v>
      </c>
    </row>
    <row r="263" spans="1:16" x14ac:dyDescent="0.35">
      <c r="A263">
        <v>73302</v>
      </c>
      <c r="B263" s="2">
        <v>105594.12</v>
      </c>
      <c r="C263" s="2">
        <v>181887.22</v>
      </c>
      <c r="D263" s="2">
        <v>2166.09</v>
      </c>
      <c r="E263" s="2">
        <v>2166.09</v>
      </c>
      <c r="F263" s="2">
        <v>11990.73</v>
      </c>
      <c r="G263" s="2">
        <v>21940.14</v>
      </c>
      <c r="H263" s="2">
        <v>245.97</v>
      </c>
      <c r="I263" s="2">
        <v>245.97</v>
      </c>
      <c r="J263" s="100">
        <f t="shared" si="16"/>
        <v>208651.48</v>
      </c>
      <c r="K263" s="2">
        <v>198978.53000000006</v>
      </c>
      <c r="L263" s="3">
        <f t="shared" si="17"/>
        <v>9672.9499999999534</v>
      </c>
      <c r="M263" s="101">
        <f t="shared" si="18"/>
        <v>4.6359364429142576E-2</v>
      </c>
      <c r="O263" s="2">
        <v>11322.87</v>
      </c>
      <c r="P263" s="3">
        <f t="shared" si="19"/>
        <v>-197328.61000000002</v>
      </c>
    </row>
    <row r="264" spans="1:16" x14ac:dyDescent="0.35">
      <c r="A264">
        <v>73303</v>
      </c>
      <c r="B264" s="2">
        <v>87939.86</v>
      </c>
      <c r="C264" s="2">
        <v>151186.96</v>
      </c>
      <c r="D264" s="2">
        <v>1803.9</v>
      </c>
      <c r="E264" s="2">
        <v>1803.9</v>
      </c>
      <c r="F264" s="2">
        <v>4745.33</v>
      </c>
      <c r="G264" s="2">
        <v>8682.6</v>
      </c>
      <c r="H264" s="2">
        <v>97.33</v>
      </c>
      <c r="I264" s="2">
        <v>97.33</v>
      </c>
      <c r="J264" s="100">
        <f t="shared" si="16"/>
        <v>163672.01999999996</v>
      </c>
      <c r="K264" s="2">
        <v>164197.29999999999</v>
      </c>
      <c r="L264" s="3">
        <f t="shared" si="17"/>
        <v>-525.28000000002794</v>
      </c>
      <c r="M264" s="101">
        <f t="shared" si="18"/>
        <v>-3.209345128141194E-3</v>
      </c>
      <c r="O264" s="2">
        <v>9720.66</v>
      </c>
      <c r="P264" s="3">
        <f t="shared" si="19"/>
        <v>-153951.35999999996</v>
      </c>
    </row>
    <row r="265" spans="1:16" x14ac:dyDescent="0.35">
      <c r="A265">
        <v>73311</v>
      </c>
      <c r="B265" s="2">
        <v>3160.86</v>
      </c>
      <c r="C265" s="2">
        <v>4637.46</v>
      </c>
      <c r="D265" s="2">
        <v>64.84</v>
      </c>
      <c r="E265" s="2">
        <v>64.84</v>
      </c>
      <c r="F265" s="2">
        <v>0</v>
      </c>
      <c r="G265" s="2">
        <v>0</v>
      </c>
      <c r="H265" s="2">
        <v>0</v>
      </c>
      <c r="I265" s="2">
        <v>0</v>
      </c>
      <c r="J265" s="100">
        <f t="shared" si="16"/>
        <v>4767.1400000000003</v>
      </c>
      <c r="K265" s="2">
        <v>11446.46</v>
      </c>
      <c r="L265" s="3">
        <f t="shared" si="17"/>
        <v>-6679.3199999999988</v>
      </c>
      <c r="M265" s="101">
        <f t="shared" si="18"/>
        <v>-1.4011168121766926</v>
      </c>
      <c r="O265" s="2">
        <v>1146.05</v>
      </c>
      <c r="P265" s="3">
        <f t="shared" si="19"/>
        <v>-3621.09</v>
      </c>
    </row>
    <row r="266" spans="1:16" x14ac:dyDescent="0.35">
      <c r="A266">
        <v>73401</v>
      </c>
      <c r="B266" s="2">
        <v>135318.13</v>
      </c>
      <c r="C266" s="2">
        <v>229476.36</v>
      </c>
      <c r="D266" s="2">
        <v>2775.73</v>
      </c>
      <c r="E266" s="2">
        <v>2775.73</v>
      </c>
      <c r="F266" s="2">
        <v>39424.99</v>
      </c>
      <c r="G266" s="2">
        <v>72137.56</v>
      </c>
      <c r="H266" s="2">
        <v>808.7</v>
      </c>
      <c r="I266" s="2">
        <v>808.7</v>
      </c>
      <c r="J266" s="100">
        <f t="shared" si="16"/>
        <v>308782.78000000003</v>
      </c>
      <c r="K266" s="2">
        <v>322643.45</v>
      </c>
      <c r="L266" s="3">
        <f t="shared" si="17"/>
        <v>-13860.669999999984</v>
      </c>
      <c r="M266" s="101">
        <f t="shared" si="18"/>
        <v>-4.488809252899395E-2</v>
      </c>
      <c r="O266" s="2">
        <v>18121.29</v>
      </c>
      <c r="P266" s="3">
        <f t="shared" si="19"/>
        <v>-290661.49000000005</v>
      </c>
    </row>
    <row r="267" spans="1:16" x14ac:dyDescent="0.35">
      <c r="A267">
        <v>73402</v>
      </c>
      <c r="B267" s="2">
        <v>172820.78</v>
      </c>
      <c r="C267" s="2">
        <v>297609.08</v>
      </c>
      <c r="D267" s="2">
        <v>3544.99</v>
      </c>
      <c r="E267" s="2">
        <v>3544.99</v>
      </c>
      <c r="F267" s="2">
        <v>22730.39</v>
      </c>
      <c r="G267" s="2">
        <v>41590.85</v>
      </c>
      <c r="H267" s="2">
        <v>466.27</v>
      </c>
      <c r="I267" s="2">
        <v>466.27</v>
      </c>
      <c r="J267" s="100">
        <f t="shared" si="16"/>
        <v>347222.45</v>
      </c>
      <c r="K267" s="2">
        <v>339514.78000000009</v>
      </c>
      <c r="L267" s="3">
        <f t="shared" si="17"/>
        <v>7707.6699999999255</v>
      </c>
      <c r="M267" s="101">
        <f t="shared" si="18"/>
        <v>2.2198075038062561E-2</v>
      </c>
      <c r="O267" s="2">
        <v>18608.580000000002</v>
      </c>
      <c r="P267" s="3">
        <f t="shared" si="19"/>
        <v>-328613.87</v>
      </c>
    </row>
    <row r="268" spans="1:16" x14ac:dyDescent="0.35">
      <c r="A268">
        <v>73406</v>
      </c>
      <c r="B268" s="2">
        <v>10930.97</v>
      </c>
      <c r="C268" s="2">
        <v>18112.09</v>
      </c>
      <c r="D268" s="2">
        <v>224.3</v>
      </c>
      <c r="E268" s="2">
        <v>224.3</v>
      </c>
      <c r="F268" s="2">
        <v>0</v>
      </c>
      <c r="G268" s="2">
        <v>0</v>
      </c>
      <c r="H268" s="2">
        <v>0</v>
      </c>
      <c r="I268" s="2">
        <v>0</v>
      </c>
      <c r="J268" s="100">
        <f t="shared" si="16"/>
        <v>18560.689999999999</v>
      </c>
      <c r="K268" s="2">
        <v>32032.039999999997</v>
      </c>
      <c r="L268" s="3">
        <f t="shared" si="17"/>
        <v>-13471.349999999999</v>
      </c>
      <c r="M268" s="101">
        <f t="shared" si="18"/>
        <v>-0.72580006454501422</v>
      </c>
      <c r="O268" s="2">
        <v>1894.58</v>
      </c>
      <c r="P268" s="3">
        <f t="shared" si="19"/>
        <v>-16666.11</v>
      </c>
    </row>
    <row r="269" spans="1:16" x14ac:dyDescent="0.35">
      <c r="A269">
        <v>73407</v>
      </c>
      <c r="B269" s="2">
        <v>10169.61</v>
      </c>
      <c r="C269" s="2">
        <v>18058.560000000001</v>
      </c>
      <c r="D269" s="2">
        <v>0</v>
      </c>
      <c r="E269" s="2">
        <v>0</v>
      </c>
      <c r="F269" s="2">
        <v>0</v>
      </c>
      <c r="G269" s="2">
        <v>0</v>
      </c>
      <c r="H269" s="2">
        <v>0</v>
      </c>
      <c r="I269" s="2">
        <v>0</v>
      </c>
      <c r="J269" s="100">
        <f t="shared" si="16"/>
        <v>18058.560000000001</v>
      </c>
      <c r="K269" s="2">
        <v>13008.25</v>
      </c>
      <c r="L269" s="3">
        <f t="shared" si="17"/>
        <v>5050.3100000000013</v>
      </c>
      <c r="M269" s="101">
        <f t="shared" si="18"/>
        <v>0.27966294100969297</v>
      </c>
      <c r="O269" s="2">
        <v>554.66999999999996</v>
      </c>
      <c r="P269" s="3">
        <f t="shared" si="19"/>
        <v>-17503.890000000003</v>
      </c>
    </row>
    <row r="270" spans="1:16" x14ac:dyDescent="0.35">
      <c r="A270">
        <v>73501</v>
      </c>
      <c r="B270" s="2">
        <v>22196.880000000001</v>
      </c>
      <c r="C270" s="2">
        <v>38054.44</v>
      </c>
      <c r="D270" s="2">
        <v>455.31</v>
      </c>
      <c r="E270" s="2">
        <v>455.31</v>
      </c>
      <c r="F270" s="2">
        <v>1076.4100000000001</v>
      </c>
      <c r="G270" s="2">
        <v>1972.53</v>
      </c>
      <c r="H270" s="2">
        <v>22.08</v>
      </c>
      <c r="I270" s="2">
        <v>22.08</v>
      </c>
      <c r="J270" s="100">
        <f t="shared" si="16"/>
        <v>40981.75</v>
      </c>
      <c r="K270" s="2">
        <v>40757.600000000006</v>
      </c>
      <c r="L270" s="3">
        <f t="shared" si="17"/>
        <v>224.14999999999418</v>
      </c>
      <c r="M270" s="101">
        <f t="shared" si="18"/>
        <v>5.4695077687017804E-3</v>
      </c>
      <c r="O270" s="2">
        <v>2573.13</v>
      </c>
      <c r="P270" s="3">
        <f t="shared" si="19"/>
        <v>-38408.620000000003</v>
      </c>
    </row>
    <row r="271" spans="1:16" x14ac:dyDescent="0.35">
      <c r="A271">
        <v>73502</v>
      </c>
      <c r="B271" s="2">
        <v>103446.77</v>
      </c>
      <c r="C271" s="2">
        <v>177505.05</v>
      </c>
      <c r="D271" s="2">
        <v>2121.9899999999998</v>
      </c>
      <c r="E271" s="2">
        <v>2121.9899999999998</v>
      </c>
      <c r="F271" s="2">
        <v>36246.410000000003</v>
      </c>
      <c r="G271" s="2">
        <v>66321.03</v>
      </c>
      <c r="H271" s="2">
        <v>743.54</v>
      </c>
      <c r="I271" s="2">
        <v>743.54</v>
      </c>
      <c r="J271" s="100">
        <f t="shared" si="16"/>
        <v>249557.13999999993</v>
      </c>
      <c r="K271" s="2">
        <v>244397.05000000002</v>
      </c>
      <c r="L271" s="3">
        <f t="shared" si="17"/>
        <v>5160.0899999999092</v>
      </c>
      <c r="M271" s="101">
        <f t="shared" si="18"/>
        <v>2.0676988043699773E-2</v>
      </c>
      <c r="O271" s="2">
        <v>11776.08</v>
      </c>
      <c r="P271" s="3">
        <f t="shared" si="19"/>
        <v>-237781.05999999994</v>
      </c>
    </row>
    <row r="272" spans="1:16" x14ac:dyDescent="0.35">
      <c r="A272">
        <v>73507</v>
      </c>
      <c r="B272" s="2">
        <v>0</v>
      </c>
      <c r="C272" s="2">
        <v>0</v>
      </c>
      <c r="D272" s="2">
        <v>0</v>
      </c>
      <c r="E272" s="2">
        <v>0</v>
      </c>
      <c r="F272" s="2">
        <v>0</v>
      </c>
      <c r="G272" s="2">
        <v>0</v>
      </c>
      <c r="H272" s="2">
        <v>0</v>
      </c>
      <c r="I272" s="2">
        <v>0</v>
      </c>
      <c r="J272" s="100">
        <f t="shared" si="16"/>
        <v>0</v>
      </c>
      <c r="K272" s="2">
        <v>2014.9099999999996</v>
      </c>
      <c r="L272" s="3">
        <f t="shared" si="17"/>
        <v>-2014.9099999999996</v>
      </c>
      <c r="M272" s="101">
        <f t="shared" si="18"/>
        <v>0</v>
      </c>
      <c r="O272" s="2">
        <v>0</v>
      </c>
      <c r="P272" s="3">
        <f t="shared" si="19"/>
        <v>0</v>
      </c>
    </row>
    <row r="273" spans="1:17" x14ac:dyDescent="0.35">
      <c r="A273">
        <v>73601</v>
      </c>
      <c r="B273" s="2">
        <v>192995.43</v>
      </c>
      <c r="C273" s="2">
        <v>331324.27</v>
      </c>
      <c r="D273" s="2">
        <v>3958.87</v>
      </c>
      <c r="E273" s="2">
        <v>3958.87</v>
      </c>
      <c r="F273" s="2">
        <v>20350.150000000001</v>
      </c>
      <c r="G273" s="2">
        <v>37235.71</v>
      </c>
      <c r="H273" s="2">
        <v>417.44</v>
      </c>
      <c r="I273" s="2">
        <v>417.44</v>
      </c>
      <c r="J273" s="100">
        <f t="shared" si="16"/>
        <v>377312.60000000003</v>
      </c>
      <c r="K273" s="2">
        <v>365339.88</v>
      </c>
      <c r="L273" s="3">
        <f t="shared" si="17"/>
        <v>11972.72000000003</v>
      </c>
      <c r="M273" s="101">
        <f t="shared" si="18"/>
        <v>3.1731566875847848E-2</v>
      </c>
      <c r="O273" s="2">
        <v>21807.7</v>
      </c>
      <c r="P273" s="3">
        <f t="shared" si="19"/>
        <v>-355504.9</v>
      </c>
    </row>
    <row r="274" spans="1:17" x14ac:dyDescent="0.35">
      <c r="A274">
        <v>73602</v>
      </c>
      <c r="B274" s="2">
        <v>354481.81</v>
      </c>
      <c r="C274" s="2">
        <v>612380.16000000003</v>
      </c>
      <c r="D274" s="2">
        <v>7271.37</v>
      </c>
      <c r="E274" s="2">
        <v>7271.37</v>
      </c>
      <c r="F274" s="2">
        <v>46710.69</v>
      </c>
      <c r="G274" s="2">
        <v>85468.03</v>
      </c>
      <c r="H274" s="2">
        <v>958.14</v>
      </c>
      <c r="I274" s="2">
        <v>958.14</v>
      </c>
      <c r="J274" s="100">
        <f t="shared" si="16"/>
        <v>714307.2100000002</v>
      </c>
      <c r="K274" s="2">
        <v>675788.2799999998</v>
      </c>
      <c r="L274" s="3">
        <f t="shared" si="17"/>
        <v>38518.9300000004</v>
      </c>
      <c r="M274" s="101">
        <f t="shared" si="18"/>
        <v>5.3924879184686365E-2</v>
      </c>
      <c r="O274" s="2">
        <v>36229.550000000003</v>
      </c>
      <c r="P274" s="3">
        <f t="shared" si="19"/>
        <v>-678077.66000000015</v>
      </c>
    </row>
    <row r="275" spans="1:17" x14ac:dyDescent="0.35">
      <c r="A275">
        <v>73604</v>
      </c>
      <c r="B275" s="2">
        <v>0</v>
      </c>
      <c r="C275" s="2">
        <v>0</v>
      </c>
      <c r="D275" s="2">
        <v>0</v>
      </c>
      <c r="E275" s="2">
        <v>0</v>
      </c>
      <c r="F275" s="2">
        <v>3070.67</v>
      </c>
      <c r="G275" s="2">
        <v>5618.47</v>
      </c>
      <c r="H275" s="2">
        <v>63</v>
      </c>
      <c r="I275" s="2">
        <v>63</v>
      </c>
      <c r="J275" s="100">
        <f t="shared" si="16"/>
        <v>5744.4699999999993</v>
      </c>
      <c r="K275" s="2">
        <v>9796.9</v>
      </c>
      <c r="L275" s="3">
        <f t="shared" si="17"/>
        <v>-4052.4300000000003</v>
      </c>
      <c r="M275" s="101">
        <f t="shared" si="18"/>
        <v>-0.70544889258713173</v>
      </c>
      <c r="O275" s="2">
        <v>0</v>
      </c>
      <c r="P275" s="3">
        <f t="shared" si="19"/>
        <v>-5744.4699999999993</v>
      </c>
    </row>
    <row r="276" spans="1:17" x14ac:dyDescent="0.35">
      <c r="A276">
        <v>73607</v>
      </c>
      <c r="B276" s="2">
        <v>15926.31</v>
      </c>
      <c r="C276" s="2">
        <v>27834.05</v>
      </c>
      <c r="D276" s="2">
        <v>326.68</v>
      </c>
      <c r="E276" s="2">
        <v>326.68</v>
      </c>
      <c r="F276" s="2">
        <v>241.08</v>
      </c>
      <c r="G276" s="2">
        <v>441</v>
      </c>
      <c r="H276" s="2">
        <v>4.96</v>
      </c>
      <c r="I276" s="2">
        <v>4.96</v>
      </c>
      <c r="J276" s="100">
        <f t="shared" si="16"/>
        <v>28938.329999999998</v>
      </c>
      <c r="K276" s="2">
        <v>34909.689999999988</v>
      </c>
      <c r="L276" s="3">
        <f t="shared" si="17"/>
        <v>-5971.3599999999897</v>
      </c>
      <c r="M276" s="101">
        <f t="shared" si="18"/>
        <v>-0.20634777473337232</v>
      </c>
      <c r="O276" s="2">
        <v>1306.92</v>
      </c>
      <c r="P276" s="3">
        <f t="shared" si="19"/>
        <v>-27631.409999999996</v>
      </c>
    </row>
    <row r="277" spans="1:17" x14ac:dyDescent="0.35">
      <c r="A277">
        <v>73608</v>
      </c>
      <c r="B277" s="2">
        <v>0</v>
      </c>
      <c r="C277" s="2">
        <v>0</v>
      </c>
      <c r="D277" s="2">
        <v>0</v>
      </c>
      <c r="E277" s="2">
        <v>0</v>
      </c>
      <c r="F277" s="2">
        <v>175.5</v>
      </c>
      <c r="G277" s="2">
        <v>321.12</v>
      </c>
      <c r="H277" s="2">
        <v>3.6</v>
      </c>
      <c r="I277" s="2">
        <v>3.6</v>
      </c>
      <c r="J277" s="100">
        <f t="shared" si="16"/>
        <v>328.32000000000005</v>
      </c>
      <c r="K277" s="2">
        <v>218.88</v>
      </c>
      <c r="L277" s="3">
        <f t="shared" si="17"/>
        <v>109.44000000000005</v>
      </c>
      <c r="M277" s="101">
        <f t="shared" si="18"/>
        <v>0.33333333333333343</v>
      </c>
      <c r="O277" s="2">
        <v>0</v>
      </c>
      <c r="P277" s="3">
        <f t="shared" si="19"/>
        <v>-328.32000000000005</v>
      </c>
    </row>
    <row r="278" spans="1:17" x14ac:dyDescent="0.35">
      <c r="A278">
        <v>73609</v>
      </c>
      <c r="B278" s="2">
        <v>12126.89</v>
      </c>
      <c r="C278" s="2">
        <v>20771.98</v>
      </c>
      <c r="D278" s="2">
        <v>0</v>
      </c>
      <c r="E278" s="2">
        <v>0</v>
      </c>
      <c r="F278" s="2">
        <v>380.28</v>
      </c>
      <c r="G278" s="2">
        <v>695.76</v>
      </c>
      <c r="H278" s="2">
        <v>0</v>
      </c>
      <c r="I278" s="2">
        <v>0</v>
      </c>
      <c r="J278" s="100">
        <f t="shared" si="16"/>
        <v>21467.739999999998</v>
      </c>
      <c r="K278" s="2">
        <v>21329.5</v>
      </c>
      <c r="L278" s="3">
        <f t="shared" si="17"/>
        <v>138.23999999999796</v>
      </c>
      <c r="M278" s="101">
        <f t="shared" si="18"/>
        <v>6.4394295813158713E-3</v>
      </c>
      <c r="O278" s="2">
        <v>1417.14</v>
      </c>
      <c r="P278" s="3">
        <f t="shared" si="19"/>
        <v>-20050.599999999999</v>
      </c>
    </row>
    <row r="279" spans="1:17" x14ac:dyDescent="0.35">
      <c r="A279">
        <v>73613</v>
      </c>
      <c r="B279" s="2">
        <v>0</v>
      </c>
      <c r="C279" s="2">
        <v>0</v>
      </c>
      <c r="D279" s="2">
        <v>0</v>
      </c>
      <c r="E279" s="2">
        <v>0</v>
      </c>
      <c r="F279" s="2">
        <v>0</v>
      </c>
      <c r="G279" s="2">
        <v>0</v>
      </c>
      <c r="H279" s="2">
        <v>0</v>
      </c>
      <c r="I279" s="2">
        <v>0</v>
      </c>
      <c r="J279" s="100">
        <f t="shared" si="16"/>
        <v>0</v>
      </c>
      <c r="K279" s="2">
        <v>0</v>
      </c>
      <c r="L279" s="3">
        <f t="shared" si="17"/>
        <v>0</v>
      </c>
      <c r="M279" s="101">
        <f t="shared" si="18"/>
        <v>0</v>
      </c>
      <c r="O279" s="2">
        <v>260.57</v>
      </c>
      <c r="P279" s="3">
        <f t="shared" si="19"/>
        <v>260.57</v>
      </c>
      <c r="Q279" t="s">
        <v>75</v>
      </c>
    </row>
    <row r="280" spans="1:17" x14ac:dyDescent="0.35">
      <c r="A280">
        <v>73702</v>
      </c>
      <c r="B280" s="2">
        <v>871316.29</v>
      </c>
      <c r="C280" s="2">
        <v>1525751.52</v>
      </c>
      <c r="D280" s="2">
        <v>17876.080000000002</v>
      </c>
      <c r="E280" s="2">
        <v>17876.080000000002</v>
      </c>
      <c r="F280" s="2">
        <v>39828.339999999997</v>
      </c>
      <c r="G280" s="2">
        <v>72875.539999999994</v>
      </c>
      <c r="H280" s="2">
        <v>817</v>
      </c>
      <c r="I280" s="2">
        <v>817</v>
      </c>
      <c r="J280" s="100">
        <f t="shared" si="16"/>
        <v>1636013.2200000002</v>
      </c>
      <c r="K280" s="2">
        <v>1638382.2599999998</v>
      </c>
      <c r="L280" s="3">
        <f t="shared" si="17"/>
        <v>-2369.0399999995716</v>
      </c>
      <c r="M280" s="101">
        <f t="shared" si="18"/>
        <v>-1.4480567583674974E-3</v>
      </c>
      <c r="O280" s="2">
        <v>71083.31</v>
      </c>
      <c r="P280" s="3">
        <f t="shared" si="19"/>
        <v>-1564929.9100000001</v>
      </c>
    </row>
    <row r="281" spans="1:17" x14ac:dyDescent="0.35">
      <c r="A281">
        <v>73703</v>
      </c>
      <c r="B281" s="2">
        <v>262153.65000000002</v>
      </c>
      <c r="C281" s="2">
        <v>451301.72</v>
      </c>
      <c r="D281" s="2">
        <v>5377.53</v>
      </c>
      <c r="E281" s="2">
        <v>5377.53</v>
      </c>
      <c r="F281" s="2">
        <v>2688.66</v>
      </c>
      <c r="G281" s="2">
        <v>4919.5600000000004</v>
      </c>
      <c r="H281" s="2">
        <v>55.15</v>
      </c>
      <c r="I281" s="2">
        <v>55.15</v>
      </c>
      <c r="J281" s="100">
        <f t="shared" si="16"/>
        <v>467086.64000000007</v>
      </c>
      <c r="K281" s="2">
        <v>479218.81</v>
      </c>
      <c r="L281" s="3">
        <f t="shared" si="17"/>
        <v>-12132.169999999925</v>
      </c>
      <c r="M281" s="101">
        <f t="shared" si="18"/>
        <v>-2.5974131908375549E-2</v>
      </c>
      <c r="O281" s="2">
        <v>28371.11</v>
      </c>
      <c r="P281" s="3">
        <f t="shared" si="19"/>
        <v>-438715.53000000009</v>
      </c>
    </row>
    <row r="282" spans="1:17" x14ac:dyDescent="0.35">
      <c r="A282">
        <v>73707</v>
      </c>
      <c r="B282" s="2">
        <v>77820.08</v>
      </c>
      <c r="C282" s="2">
        <v>137305.96</v>
      </c>
      <c r="D282" s="2">
        <v>1596.31</v>
      </c>
      <c r="E282" s="2">
        <v>1596.31</v>
      </c>
      <c r="F282" s="2">
        <v>0</v>
      </c>
      <c r="G282" s="2">
        <v>0</v>
      </c>
      <c r="H282" s="2">
        <v>0</v>
      </c>
      <c r="I282" s="2">
        <v>0</v>
      </c>
      <c r="J282" s="100">
        <f t="shared" si="16"/>
        <v>140498.57999999999</v>
      </c>
      <c r="K282" s="2">
        <v>97786.680000000008</v>
      </c>
      <c r="L282" s="3">
        <f t="shared" si="17"/>
        <v>42711.89999999998</v>
      </c>
      <c r="M282" s="101">
        <f t="shared" si="18"/>
        <v>0.30400236073560305</v>
      </c>
      <c r="O282" s="2">
        <v>5084.47</v>
      </c>
      <c r="P282" s="3">
        <f t="shared" si="19"/>
        <v>-135414.10999999999</v>
      </c>
      <c r="Q282" s="102"/>
    </row>
    <row r="283" spans="1:17" x14ac:dyDescent="0.35">
      <c r="A283">
        <v>73708</v>
      </c>
      <c r="B283" s="2">
        <v>52748.49</v>
      </c>
      <c r="C283" s="2">
        <v>88253.78</v>
      </c>
      <c r="D283" s="2">
        <v>1082.03</v>
      </c>
      <c r="E283" s="2">
        <v>1082.03</v>
      </c>
      <c r="F283" s="2">
        <v>0</v>
      </c>
      <c r="G283" s="2">
        <v>0</v>
      </c>
      <c r="H283" s="2">
        <v>0</v>
      </c>
      <c r="I283" s="2">
        <v>0</v>
      </c>
      <c r="J283" s="100">
        <f t="shared" si="16"/>
        <v>90417.84</v>
      </c>
      <c r="K283" s="2">
        <v>81341.570000000007</v>
      </c>
      <c r="L283" s="3">
        <f t="shared" si="17"/>
        <v>9076.2699999999895</v>
      </c>
      <c r="M283" s="101">
        <f t="shared" si="18"/>
        <v>0.10038140703206347</v>
      </c>
      <c r="O283" s="2">
        <v>8262.2900000000009</v>
      </c>
      <c r="P283" s="3">
        <f t="shared" si="19"/>
        <v>-82155.549999999988</v>
      </c>
    </row>
    <row r="284" spans="1:17" x14ac:dyDescent="0.35">
      <c r="A284">
        <v>73710</v>
      </c>
      <c r="B284" s="2">
        <v>11400.32</v>
      </c>
      <c r="C284" s="2">
        <v>20189.43</v>
      </c>
      <c r="D284" s="2">
        <v>0</v>
      </c>
      <c r="E284" s="2">
        <v>0</v>
      </c>
      <c r="F284" s="2">
        <v>0</v>
      </c>
      <c r="G284" s="2">
        <v>0</v>
      </c>
      <c r="H284" s="2">
        <v>0</v>
      </c>
      <c r="I284" s="2">
        <v>0</v>
      </c>
      <c r="J284" s="100">
        <f t="shared" si="16"/>
        <v>20189.43</v>
      </c>
      <c r="K284" s="2">
        <v>16102.71</v>
      </c>
      <c r="L284" s="3">
        <f t="shared" si="17"/>
        <v>4086.7200000000012</v>
      </c>
      <c r="M284" s="101">
        <f t="shared" si="18"/>
        <v>0.2024187904264757</v>
      </c>
      <c r="O284" s="2">
        <v>670.05</v>
      </c>
      <c r="P284" s="3">
        <f t="shared" si="19"/>
        <v>-19519.38</v>
      </c>
    </row>
    <row r="285" spans="1:17" x14ac:dyDescent="0.35">
      <c r="A285">
        <v>73801</v>
      </c>
      <c r="B285" s="2">
        <v>310169.7</v>
      </c>
      <c r="C285" s="2">
        <v>533173.62</v>
      </c>
      <c r="D285" s="2">
        <v>6362.49</v>
      </c>
      <c r="E285" s="2">
        <v>6362.49</v>
      </c>
      <c r="F285" s="2">
        <v>43083.47</v>
      </c>
      <c r="G285" s="2">
        <v>78831.7</v>
      </c>
      <c r="H285" s="2">
        <v>883.78</v>
      </c>
      <c r="I285" s="2">
        <v>883.78</v>
      </c>
      <c r="J285" s="100">
        <f t="shared" si="16"/>
        <v>626497.86</v>
      </c>
      <c r="K285" s="2">
        <v>636940.78999999992</v>
      </c>
      <c r="L285" s="3">
        <f t="shared" si="17"/>
        <v>-10442.929999999935</v>
      </c>
      <c r="M285" s="101">
        <f t="shared" si="18"/>
        <v>-1.6668740097531914E-2</v>
      </c>
      <c r="O285" s="2">
        <v>34358.11</v>
      </c>
      <c r="P285" s="3">
        <f t="shared" si="19"/>
        <v>-592139.75</v>
      </c>
    </row>
    <row r="286" spans="1:17" x14ac:dyDescent="0.35">
      <c r="A286">
        <v>73803</v>
      </c>
      <c r="B286" s="2">
        <v>759438.95</v>
      </c>
      <c r="C286" s="2">
        <v>1298763.99</v>
      </c>
      <c r="D286" s="2">
        <v>15578.15</v>
      </c>
      <c r="E286" s="2">
        <v>15578.15</v>
      </c>
      <c r="F286" s="2">
        <v>105127.61</v>
      </c>
      <c r="G286" s="2">
        <v>192356.94</v>
      </c>
      <c r="H286" s="2">
        <v>2156.4499999999998</v>
      </c>
      <c r="I286" s="2">
        <v>2156.4499999999998</v>
      </c>
      <c r="J286" s="100">
        <f t="shared" si="16"/>
        <v>1526590.1299999997</v>
      </c>
      <c r="K286" s="2">
        <v>1581615.4900000002</v>
      </c>
      <c r="L286" s="3">
        <f t="shared" si="17"/>
        <v>-55025.360000000568</v>
      </c>
      <c r="M286" s="101">
        <f t="shared" si="18"/>
        <v>-3.604461925874012E-2</v>
      </c>
      <c r="O286" s="2">
        <v>90814.56</v>
      </c>
      <c r="P286" s="3">
        <f t="shared" si="19"/>
        <v>-1435775.5699999996</v>
      </c>
    </row>
    <row r="287" spans="1:17" x14ac:dyDescent="0.35">
      <c r="A287">
        <v>73805</v>
      </c>
      <c r="B287" s="2">
        <v>9541.99</v>
      </c>
      <c r="C287" s="2">
        <v>16412.990000000002</v>
      </c>
      <c r="D287" s="2">
        <v>195.75</v>
      </c>
      <c r="E287" s="2">
        <v>195.75</v>
      </c>
      <c r="F287" s="2">
        <v>2905.29</v>
      </c>
      <c r="G287" s="2">
        <v>5315.97</v>
      </c>
      <c r="H287" s="2">
        <v>59.59</v>
      </c>
      <c r="I287" s="2">
        <v>59.59</v>
      </c>
      <c r="J287" s="100">
        <f t="shared" si="16"/>
        <v>22239.640000000003</v>
      </c>
      <c r="K287" s="2">
        <v>17349.78</v>
      </c>
      <c r="L287" s="3">
        <f t="shared" si="17"/>
        <v>4889.8600000000042</v>
      </c>
      <c r="M287" s="101">
        <f t="shared" si="18"/>
        <v>0.2198713648242509</v>
      </c>
      <c r="O287" s="2">
        <v>1046.45</v>
      </c>
      <c r="P287" s="3">
        <f t="shared" si="19"/>
        <v>-21193.190000000002</v>
      </c>
    </row>
    <row r="288" spans="1:17" x14ac:dyDescent="0.35">
      <c r="A288">
        <v>73806</v>
      </c>
      <c r="B288" s="2">
        <v>11550.51</v>
      </c>
      <c r="C288" s="2">
        <v>20024.509999999998</v>
      </c>
      <c r="D288" s="2">
        <v>236.95</v>
      </c>
      <c r="E288" s="2">
        <v>236.95</v>
      </c>
      <c r="F288" s="2">
        <v>0</v>
      </c>
      <c r="G288" s="2">
        <v>0</v>
      </c>
      <c r="H288" s="2">
        <v>0</v>
      </c>
      <c r="I288" s="2">
        <v>0</v>
      </c>
      <c r="J288" s="100">
        <f t="shared" si="16"/>
        <v>20498.41</v>
      </c>
      <c r="K288" s="2">
        <v>18262.589999999997</v>
      </c>
      <c r="L288" s="3">
        <f t="shared" si="17"/>
        <v>2235.8200000000033</v>
      </c>
      <c r="M288" s="101">
        <f t="shared" si="18"/>
        <v>0.10907285004056429</v>
      </c>
      <c r="O288" s="2">
        <v>1110.26</v>
      </c>
      <c r="P288" s="3">
        <f t="shared" si="19"/>
        <v>-19388.150000000001</v>
      </c>
    </row>
    <row r="289" spans="1:16" x14ac:dyDescent="0.35">
      <c r="A289">
        <v>73807</v>
      </c>
      <c r="B289" s="2">
        <v>13752.67</v>
      </c>
      <c r="C289" s="2">
        <v>24284.47</v>
      </c>
      <c r="D289" s="2">
        <v>282.13</v>
      </c>
      <c r="E289" s="2">
        <v>282.13</v>
      </c>
      <c r="F289" s="2">
        <v>875.18</v>
      </c>
      <c r="G289" s="2">
        <v>1601.32</v>
      </c>
      <c r="H289" s="2">
        <v>17.96</v>
      </c>
      <c r="I289" s="2">
        <v>17.96</v>
      </c>
      <c r="J289" s="100">
        <f t="shared" si="16"/>
        <v>26485.97</v>
      </c>
      <c r="K289" s="2">
        <v>27065.489999999998</v>
      </c>
      <c r="L289" s="3">
        <f t="shared" si="17"/>
        <v>-579.5199999999968</v>
      </c>
      <c r="M289" s="101">
        <f t="shared" si="18"/>
        <v>-2.1880263399830052E-2</v>
      </c>
      <c r="O289" s="2">
        <v>879.86</v>
      </c>
      <c r="P289" s="3">
        <f t="shared" si="19"/>
        <v>-25606.11</v>
      </c>
    </row>
    <row r="290" spans="1:16" x14ac:dyDescent="0.35">
      <c r="A290">
        <v>73809</v>
      </c>
      <c r="B290" s="2">
        <v>2143.5</v>
      </c>
      <c r="C290" s="2">
        <v>3662.66</v>
      </c>
      <c r="D290" s="2">
        <v>43.97</v>
      </c>
      <c r="E290" s="2">
        <v>43.97</v>
      </c>
      <c r="F290" s="2">
        <v>0</v>
      </c>
      <c r="G290" s="2">
        <v>0</v>
      </c>
      <c r="H290" s="2">
        <v>0</v>
      </c>
      <c r="I290" s="2">
        <v>0</v>
      </c>
      <c r="J290" s="100">
        <f t="shared" si="16"/>
        <v>3750.5999999999995</v>
      </c>
      <c r="K290" s="2">
        <v>4836.55</v>
      </c>
      <c r="L290" s="3">
        <f t="shared" si="17"/>
        <v>-1085.9500000000007</v>
      </c>
      <c r="M290" s="101">
        <f t="shared" si="18"/>
        <v>-0.28954034021223296</v>
      </c>
      <c r="O290" s="2">
        <v>259.39999999999998</v>
      </c>
      <c r="P290" s="3">
        <f t="shared" si="19"/>
        <v>-3491.1999999999994</v>
      </c>
    </row>
    <row r="291" spans="1:16" x14ac:dyDescent="0.35">
      <c r="A291">
        <v>73810</v>
      </c>
      <c r="B291" s="2">
        <v>2239.96</v>
      </c>
      <c r="C291" s="2">
        <v>4098.5</v>
      </c>
      <c r="D291" s="2">
        <v>0</v>
      </c>
      <c r="E291" s="2">
        <v>0</v>
      </c>
      <c r="F291" s="2">
        <v>203.33</v>
      </c>
      <c r="G291" s="2">
        <v>371.97</v>
      </c>
      <c r="H291" s="2">
        <v>0</v>
      </c>
      <c r="I291" s="2">
        <v>0</v>
      </c>
      <c r="J291" s="100">
        <f t="shared" si="16"/>
        <v>4470.47</v>
      </c>
      <c r="K291" s="2">
        <v>6519.4800000000014</v>
      </c>
      <c r="L291" s="3">
        <f t="shared" si="17"/>
        <v>-2049.0100000000011</v>
      </c>
      <c r="M291" s="101">
        <f t="shared" si="18"/>
        <v>-0.45834330618480851</v>
      </c>
      <c r="O291" s="2">
        <v>0</v>
      </c>
      <c r="P291" s="3">
        <f t="shared" si="19"/>
        <v>-4470.47</v>
      </c>
    </row>
    <row r="292" spans="1:16" x14ac:dyDescent="0.35">
      <c r="A292">
        <v>73811</v>
      </c>
      <c r="B292" s="2">
        <v>7338.88</v>
      </c>
      <c r="C292" s="2">
        <v>12596.82</v>
      </c>
      <c r="D292" s="2">
        <v>150.54</v>
      </c>
      <c r="E292" s="2">
        <v>150.54</v>
      </c>
      <c r="F292" s="2">
        <v>0</v>
      </c>
      <c r="G292" s="2">
        <v>0</v>
      </c>
      <c r="H292" s="2">
        <v>0</v>
      </c>
      <c r="I292" s="2">
        <v>0</v>
      </c>
      <c r="J292" s="100">
        <f t="shared" si="16"/>
        <v>12897.900000000001</v>
      </c>
      <c r="K292" s="2">
        <v>15494.63</v>
      </c>
      <c r="L292" s="3">
        <f t="shared" si="17"/>
        <v>-2596.7299999999977</v>
      </c>
      <c r="M292" s="101">
        <f t="shared" si="18"/>
        <v>-0.2013296738228702</v>
      </c>
      <c r="O292" s="2">
        <v>831.5</v>
      </c>
      <c r="P292" s="3">
        <f t="shared" si="19"/>
        <v>-12066.400000000001</v>
      </c>
    </row>
    <row r="293" spans="1:16" x14ac:dyDescent="0.35">
      <c r="A293">
        <v>73812</v>
      </c>
      <c r="B293" s="2">
        <v>20683.91</v>
      </c>
      <c r="C293" s="2">
        <v>35180.03</v>
      </c>
      <c r="D293" s="2">
        <v>424.28</v>
      </c>
      <c r="E293" s="2">
        <v>424.28</v>
      </c>
      <c r="F293" s="2">
        <v>0</v>
      </c>
      <c r="G293" s="2">
        <v>0</v>
      </c>
      <c r="H293" s="2">
        <v>0</v>
      </c>
      <c r="I293" s="2">
        <v>0</v>
      </c>
      <c r="J293" s="100">
        <f t="shared" si="16"/>
        <v>36028.589999999997</v>
      </c>
      <c r="K293" s="2">
        <v>44030.239999999998</v>
      </c>
      <c r="L293" s="3">
        <f t="shared" si="17"/>
        <v>-8001.6500000000015</v>
      </c>
      <c r="M293" s="101">
        <f t="shared" si="18"/>
        <v>-0.22209167774814398</v>
      </c>
      <c r="O293" s="2">
        <v>2666.03</v>
      </c>
      <c r="P293" s="3">
        <f t="shared" si="19"/>
        <v>-33362.559999999998</v>
      </c>
    </row>
    <row r="294" spans="1:16" x14ac:dyDescent="0.35">
      <c r="A294">
        <v>73815</v>
      </c>
      <c r="B294" s="2">
        <v>0</v>
      </c>
      <c r="C294" s="109">
        <v>-177.79</v>
      </c>
      <c r="D294" s="2">
        <v>0</v>
      </c>
      <c r="E294" s="2">
        <v>0</v>
      </c>
      <c r="F294" s="2">
        <v>3286.52</v>
      </c>
      <c r="G294" s="2">
        <v>6013.47</v>
      </c>
      <c r="H294" s="2">
        <v>0</v>
      </c>
      <c r="I294" s="2">
        <v>0</v>
      </c>
      <c r="J294" s="100">
        <f t="shared" si="16"/>
        <v>5835.68</v>
      </c>
      <c r="K294" s="2">
        <v>3892.26</v>
      </c>
      <c r="L294" s="3">
        <f t="shared" si="17"/>
        <v>1943.42</v>
      </c>
      <c r="M294" s="101">
        <f t="shared" si="18"/>
        <v>0.33302374359114961</v>
      </c>
      <c r="O294" s="2">
        <v>177.79</v>
      </c>
      <c r="P294" s="3">
        <f t="shared" si="19"/>
        <v>-5657.89</v>
      </c>
    </row>
    <row r="295" spans="1:16" x14ac:dyDescent="0.35">
      <c r="A295">
        <v>73819</v>
      </c>
      <c r="B295" s="2">
        <v>8186.84</v>
      </c>
      <c r="C295" s="2">
        <v>14979.81</v>
      </c>
      <c r="D295" s="2">
        <v>167.93</v>
      </c>
      <c r="E295" s="2">
        <v>167.93</v>
      </c>
      <c r="F295" s="2">
        <v>0</v>
      </c>
      <c r="G295" s="2">
        <v>0</v>
      </c>
      <c r="H295" s="2">
        <v>0</v>
      </c>
      <c r="I295" s="2">
        <v>0</v>
      </c>
      <c r="J295" s="100">
        <f t="shared" si="16"/>
        <v>15315.67</v>
      </c>
      <c r="K295" s="2">
        <v>15787.869999999997</v>
      </c>
      <c r="L295" s="3">
        <f t="shared" si="17"/>
        <v>-472.19999999999709</v>
      </c>
      <c r="M295" s="101">
        <f t="shared" si="18"/>
        <v>-3.083116833935421E-2</v>
      </c>
      <c r="O295" s="2">
        <v>0</v>
      </c>
      <c r="P295" s="3">
        <f t="shared" si="19"/>
        <v>-15315.67</v>
      </c>
    </row>
    <row r="296" spans="1:16" x14ac:dyDescent="0.35">
      <c r="A296">
        <v>73820</v>
      </c>
      <c r="B296" s="2">
        <v>5075.8500000000004</v>
      </c>
      <c r="C296" s="2">
        <v>8910.75</v>
      </c>
      <c r="D296" s="2">
        <v>0</v>
      </c>
      <c r="E296" s="2">
        <v>0</v>
      </c>
      <c r="F296" s="2">
        <v>2437.6999999999998</v>
      </c>
      <c r="G296" s="2">
        <v>4460.37</v>
      </c>
      <c r="H296" s="2">
        <v>0</v>
      </c>
      <c r="I296" s="2">
        <v>0</v>
      </c>
      <c r="J296" s="100">
        <f t="shared" si="16"/>
        <v>13371.119999999999</v>
      </c>
      <c r="K296" s="2">
        <v>9539.6200000000008</v>
      </c>
      <c r="L296" s="3">
        <f t="shared" si="17"/>
        <v>3831.4999999999982</v>
      </c>
      <c r="M296" s="101">
        <f t="shared" si="18"/>
        <v>0.2865504161207138</v>
      </c>
      <c r="O296" s="2">
        <v>377.01</v>
      </c>
      <c r="P296" s="3">
        <f t="shared" si="19"/>
        <v>-12994.109999999999</v>
      </c>
    </row>
    <row r="297" spans="1:16" x14ac:dyDescent="0.35">
      <c r="A297">
        <v>73901</v>
      </c>
      <c r="B297" s="2">
        <v>361871.58</v>
      </c>
      <c r="C297" s="2">
        <v>632047.29</v>
      </c>
      <c r="D297" s="2">
        <v>7423.03</v>
      </c>
      <c r="E297" s="2">
        <v>7423.03</v>
      </c>
      <c r="F297" s="2">
        <v>10434.129999999999</v>
      </c>
      <c r="G297" s="2">
        <v>19091.669999999998</v>
      </c>
      <c r="H297" s="2">
        <v>214.03</v>
      </c>
      <c r="I297" s="2">
        <v>214.03</v>
      </c>
      <c r="J297" s="100">
        <f t="shared" si="16"/>
        <v>666413.08000000019</v>
      </c>
      <c r="K297" s="2">
        <v>636212.88000000024</v>
      </c>
      <c r="L297" s="3">
        <f t="shared" si="17"/>
        <v>30200.199999999953</v>
      </c>
      <c r="M297" s="101">
        <f t="shared" si="18"/>
        <v>4.5317537885060634E-2</v>
      </c>
      <c r="O297" s="2">
        <v>30187.83</v>
      </c>
      <c r="P297" s="3">
        <f t="shared" si="19"/>
        <v>-636225.25000000023</v>
      </c>
    </row>
    <row r="298" spans="1:16" x14ac:dyDescent="0.35">
      <c r="A298">
        <v>73902</v>
      </c>
      <c r="B298" s="2">
        <v>50419.24</v>
      </c>
      <c r="C298" s="2">
        <v>82208.679999999993</v>
      </c>
      <c r="D298" s="2">
        <v>1034.26</v>
      </c>
      <c r="E298" s="2">
        <v>1034.26</v>
      </c>
      <c r="F298" s="2">
        <v>0</v>
      </c>
      <c r="G298" s="2">
        <v>0</v>
      </c>
      <c r="H298" s="2">
        <v>0</v>
      </c>
      <c r="I298" s="2">
        <v>0</v>
      </c>
      <c r="J298" s="100">
        <f t="shared" si="16"/>
        <v>84277.199999999983</v>
      </c>
      <c r="K298" s="2">
        <v>86363.199999999983</v>
      </c>
      <c r="L298" s="3">
        <f t="shared" si="17"/>
        <v>-2086</v>
      </c>
      <c r="M298" s="101">
        <f t="shared" si="18"/>
        <v>-2.4751652878833189E-2</v>
      </c>
      <c r="O298" s="2">
        <v>10045.83</v>
      </c>
      <c r="P298" s="3">
        <f t="shared" si="19"/>
        <v>-74231.369999999981</v>
      </c>
    </row>
    <row r="299" spans="1:16" x14ac:dyDescent="0.35">
      <c r="A299">
        <v>73903</v>
      </c>
      <c r="B299" s="2">
        <v>952680.78</v>
      </c>
      <c r="C299" s="2">
        <v>1671327.3</v>
      </c>
      <c r="D299" s="2">
        <v>19542.09</v>
      </c>
      <c r="E299" s="2">
        <v>19542.09</v>
      </c>
      <c r="F299" s="2">
        <v>56867.1</v>
      </c>
      <c r="G299" s="2">
        <v>104052.34</v>
      </c>
      <c r="H299" s="2">
        <v>1166.51</v>
      </c>
      <c r="I299" s="2">
        <v>1166.51</v>
      </c>
      <c r="J299" s="100">
        <f t="shared" si="16"/>
        <v>1816796.8400000003</v>
      </c>
      <c r="K299" s="2">
        <v>1757905.86</v>
      </c>
      <c r="L299" s="3">
        <f t="shared" si="17"/>
        <v>58890.980000000214</v>
      </c>
      <c r="M299" s="101">
        <f t="shared" si="18"/>
        <v>3.2414730532006102E-2</v>
      </c>
      <c r="O299" s="2">
        <v>71832.639999999999</v>
      </c>
      <c r="P299" s="3">
        <f t="shared" si="19"/>
        <v>-1744964.2000000004</v>
      </c>
    </row>
    <row r="300" spans="1:16" x14ac:dyDescent="0.35">
      <c r="A300">
        <v>73906</v>
      </c>
      <c r="B300" s="2">
        <v>78968.78</v>
      </c>
      <c r="C300" s="2">
        <v>138455.67999999999</v>
      </c>
      <c r="D300" s="2">
        <v>1619.89</v>
      </c>
      <c r="E300" s="2">
        <v>1619.89</v>
      </c>
      <c r="F300" s="2">
        <v>1316.25</v>
      </c>
      <c r="G300" s="2">
        <v>2408.4</v>
      </c>
      <c r="H300" s="2">
        <v>27</v>
      </c>
      <c r="I300" s="2">
        <v>27</v>
      </c>
      <c r="J300" s="100">
        <f t="shared" si="16"/>
        <v>144157.86000000002</v>
      </c>
      <c r="K300" s="2">
        <v>141980.82999999996</v>
      </c>
      <c r="L300" s="3">
        <f t="shared" si="17"/>
        <v>2177.030000000057</v>
      </c>
      <c r="M300" s="101">
        <f t="shared" si="18"/>
        <v>1.5101708640791816E-2</v>
      </c>
      <c r="O300" s="2">
        <v>6036.68</v>
      </c>
      <c r="P300" s="3">
        <f t="shared" si="19"/>
        <v>-138121.18000000002</v>
      </c>
    </row>
    <row r="301" spans="1:16" x14ac:dyDescent="0.35">
      <c r="A301">
        <v>73907</v>
      </c>
      <c r="B301" s="2">
        <v>38095.24</v>
      </c>
      <c r="C301" s="2">
        <v>66923.87</v>
      </c>
      <c r="D301" s="2">
        <v>781.44</v>
      </c>
      <c r="E301" s="2">
        <v>781.44</v>
      </c>
      <c r="F301" s="2">
        <v>3609.07</v>
      </c>
      <c r="G301" s="2">
        <v>6603.54</v>
      </c>
      <c r="H301" s="2">
        <v>74.03</v>
      </c>
      <c r="I301" s="2">
        <v>74.03</v>
      </c>
      <c r="J301" s="100">
        <f t="shared" si="16"/>
        <v>75238.349999999991</v>
      </c>
      <c r="K301" s="2">
        <v>70734.77</v>
      </c>
      <c r="L301" s="3">
        <f t="shared" si="17"/>
        <v>4503.5799999999872</v>
      </c>
      <c r="M301" s="101">
        <f t="shared" si="18"/>
        <v>5.985750617869727E-2</v>
      </c>
      <c r="O301" s="2">
        <v>2781.16</v>
      </c>
      <c r="P301" s="3">
        <f t="shared" si="19"/>
        <v>-72457.189999999988</v>
      </c>
    </row>
    <row r="302" spans="1:16" x14ac:dyDescent="0.35">
      <c r="A302">
        <v>73911</v>
      </c>
      <c r="B302" s="2">
        <v>220813.75</v>
      </c>
      <c r="C302" s="2">
        <v>386833.69</v>
      </c>
      <c r="D302" s="2">
        <v>4529.46</v>
      </c>
      <c r="E302" s="2">
        <v>4529.46</v>
      </c>
      <c r="F302" s="2">
        <v>1321.48</v>
      </c>
      <c r="G302" s="2">
        <v>2417.9699999999998</v>
      </c>
      <c r="H302" s="2">
        <v>27.11</v>
      </c>
      <c r="I302" s="2">
        <v>27.11</v>
      </c>
      <c r="J302" s="100">
        <f t="shared" si="16"/>
        <v>398364.8</v>
      </c>
      <c r="K302" s="2">
        <v>387009.48</v>
      </c>
      <c r="L302" s="3">
        <f t="shared" si="17"/>
        <v>11355.320000000007</v>
      </c>
      <c r="M302" s="101">
        <f t="shared" si="18"/>
        <v>2.8504827735783902E-2</v>
      </c>
      <c r="O302" s="2">
        <v>17198.57</v>
      </c>
      <c r="P302" s="3">
        <f t="shared" si="19"/>
        <v>-381166.23</v>
      </c>
    </row>
    <row r="303" spans="1:16" x14ac:dyDescent="0.35">
      <c r="A303">
        <v>74002</v>
      </c>
      <c r="B303" s="2">
        <v>0</v>
      </c>
      <c r="C303" s="109">
        <v>-828.16</v>
      </c>
      <c r="D303" s="2">
        <v>0</v>
      </c>
      <c r="E303" s="2">
        <v>0</v>
      </c>
      <c r="F303" s="2">
        <v>1856.36</v>
      </c>
      <c r="G303" s="2">
        <v>3396.59</v>
      </c>
      <c r="H303" s="2">
        <v>38.090000000000003</v>
      </c>
      <c r="I303" s="2">
        <v>38.090000000000003</v>
      </c>
      <c r="J303" s="100">
        <f t="shared" si="16"/>
        <v>2644.6100000000006</v>
      </c>
      <c r="K303" s="2">
        <v>1984.0300000000007</v>
      </c>
      <c r="L303" s="3">
        <f t="shared" si="17"/>
        <v>660.57999999999993</v>
      </c>
      <c r="M303" s="101">
        <f t="shared" si="18"/>
        <v>0.2497835219559783</v>
      </c>
      <c r="O303" s="2">
        <v>828.16</v>
      </c>
      <c r="P303" s="3">
        <f t="shared" si="19"/>
        <v>-1816.4500000000007</v>
      </c>
    </row>
    <row r="304" spans="1:16" x14ac:dyDescent="0.35">
      <c r="A304">
        <v>74003</v>
      </c>
      <c r="B304" s="2">
        <v>3790656.14</v>
      </c>
      <c r="C304" s="2">
        <v>6533159.7599999998</v>
      </c>
      <c r="D304" s="2">
        <v>77757.23</v>
      </c>
      <c r="E304" s="2">
        <v>77757.23</v>
      </c>
      <c r="F304" s="2">
        <v>573547.54</v>
      </c>
      <c r="G304" s="2">
        <v>1049444.6000000001</v>
      </c>
      <c r="H304" s="2">
        <v>11765.09</v>
      </c>
      <c r="I304" s="2">
        <v>11765.09</v>
      </c>
      <c r="J304" s="100">
        <f t="shared" si="16"/>
        <v>7761649.0000000009</v>
      </c>
      <c r="K304" s="2">
        <v>7853215.8500000024</v>
      </c>
      <c r="L304" s="3">
        <f t="shared" si="17"/>
        <v>-91566.85000000149</v>
      </c>
      <c r="M304" s="101">
        <f t="shared" si="18"/>
        <v>-1.1797344868339379E-2</v>
      </c>
      <c r="O304" s="2">
        <v>402765.66</v>
      </c>
      <c r="P304" s="3">
        <f t="shared" si="19"/>
        <v>-7358883.3400000008</v>
      </c>
    </row>
    <row r="305" spans="1:16" x14ac:dyDescent="0.35">
      <c r="A305">
        <v>74005</v>
      </c>
      <c r="B305" s="2">
        <v>4448083.8</v>
      </c>
      <c r="C305" s="2">
        <v>7723879.5499999998</v>
      </c>
      <c r="D305" s="2">
        <v>91242.68</v>
      </c>
      <c r="E305" s="2">
        <v>0</v>
      </c>
      <c r="F305" s="2">
        <v>161078.96</v>
      </c>
      <c r="G305" s="2">
        <v>294732.55</v>
      </c>
      <c r="H305" s="2">
        <v>3304.15</v>
      </c>
      <c r="I305" s="2">
        <v>0</v>
      </c>
      <c r="J305" s="100">
        <f t="shared" si="16"/>
        <v>8113158.9299999997</v>
      </c>
      <c r="K305" s="2">
        <v>7813099.0499999998</v>
      </c>
      <c r="L305" s="3">
        <f t="shared" si="17"/>
        <v>300059.87999999989</v>
      </c>
      <c r="M305" s="101">
        <f t="shared" si="18"/>
        <v>3.6984346367290984E-2</v>
      </c>
      <c r="O305" s="2">
        <v>422393.59999999998</v>
      </c>
      <c r="P305" s="3">
        <f t="shared" si="19"/>
        <v>-7690765.3300000001</v>
      </c>
    </row>
    <row r="306" spans="1:16" x14ac:dyDescent="0.35">
      <c r="A306">
        <v>74009</v>
      </c>
      <c r="B306" s="2">
        <v>0</v>
      </c>
      <c r="C306" s="2">
        <v>0</v>
      </c>
      <c r="D306" s="2">
        <v>0</v>
      </c>
      <c r="E306" s="2">
        <v>0</v>
      </c>
      <c r="F306" s="2">
        <v>87.47</v>
      </c>
      <c r="G306" s="2">
        <v>160.07</v>
      </c>
      <c r="H306" s="2">
        <v>1.8</v>
      </c>
      <c r="I306" s="2">
        <v>1.8</v>
      </c>
      <c r="J306" s="100">
        <f t="shared" si="16"/>
        <v>163.67000000000002</v>
      </c>
      <c r="K306" s="2">
        <v>1191.6899999999998</v>
      </c>
      <c r="L306" s="3">
        <f t="shared" si="17"/>
        <v>-1028.0199999999998</v>
      </c>
      <c r="M306" s="101">
        <f t="shared" si="18"/>
        <v>-6.2810533390358625</v>
      </c>
      <c r="O306" s="2">
        <v>0</v>
      </c>
      <c r="P306" s="3">
        <f t="shared" si="19"/>
        <v>-163.67000000000002</v>
      </c>
    </row>
    <row r="307" spans="1:16" x14ac:dyDescent="0.35">
      <c r="A307">
        <v>74010</v>
      </c>
      <c r="B307" s="2">
        <v>114469.52</v>
      </c>
      <c r="C307" s="2">
        <v>209449.88</v>
      </c>
      <c r="D307" s="2">
        <v>2348.06</v>
      </c>
      <c r="E307" s="2">
        <v>0</v>
      </c>
      <c r="F307" s="2">
        <v>2197.98</v>
      </c>
      <c r="G307" s="2">
        <v>4021.71</v>
      </c>
      <c r="H307" s="2">
        <v>45.09</v>
      </c>
      <c r="I307" s="2">
        <v>0</v>
      </c>
      <c r="J307" s="100">
        <f t="shared" si="16"/>
        <v>215864.74</v>
      </c>
      <c r="K307" s="2">
        <v>228811.2</v>
      </c>
      <c r="L307" s="3">
        <f t="shared" si="17"/>
        <v>-12946.460000000021</v>
      </c>
      <c r="M307" s="101">
        <f t="shared" si="18"/>
        <v>-5.9974871301352976E-2</v>
      </c>
      <c r="O307" s="2">
        <v>0</v>
      </c>
      <c r="P307" s="3">
        <f t="shared" si="19"/>
        <v>-215864.74</v>
      </c>
    </row>
    <row r="308" spans="1:16" x14ac:dyDescent="0.35">
      <c r="A308">
        <v>74013</v>
      </c>
      <c r="B308" s="2">
        <v>123195.29</v>
      </c>
      <c r="C308" s="2">
        <v>212355.88</v>
      </c>
      <c r="D308" s="2">
        <v>2527.06</v>
      </c>
      <c r="E308" s="2">
        <v>2527.06</v>
      </c>
      <c r="F308" s="2">
        <v>27513.72</v>
      </c>
      <c r="G308" s="2">
        <v>50342.66</v>
      </c>
      <c r="H308" s="2">
        <v>564.39</v>
      </c>
      <c r="I308" s="2">
        <v>564.39</v>
      </c>
      <c r="J308" s="100">
        <f t="shared" si="16"/>
        <v>268881.44000000006</v>
      </c>
      <c r="K308" s="2">
        <v>270072.10999999993</v>
      </c>
      <c r="L308" s="3">
        <f t="shared" si="17"/>
        <v>-1190.6699999998673</v>
      </c>
      <c r="M308" s="101">
        <f t="shared" si="18"/>
        <v>-4.4282342433150726E-3</v>
      </c>
      <c r="O308" s="2">
        <v>13059.76</v>
      </c>
      <c r="P308" s="3">
        <f t="shared" si="19"/>
        <v>-255821.68000000005</v>
      </c>
    </row>
    <row r="309" spans="1:16" x14ac:dyDescent="0.35">
      <c r="A309">
        <v>74018</v>
      </c>
      <c r="B309" s="2">
        <v>0</v>
      </c>
      <c r="C309" s="2">
        <v>0</v>
      </c>
      <c r="D309" s="2">
        <v>0</v>
      </c>
      <c r="E309" s="2">
        <v>0</v>
      </c>
      <c r="F309" s="2">
        <v>1263.8900000000001</v>
      </c>
      <c r="G309" s="2">
        <v>2312.67</v>
      </c>
      <c r="H309" s="2">
        <v>25.93</v>
      </c>
      <c r="I309" s="2">
        <v>25.93</v>
      </c>
      <c r="J309" s="100">
        <f t="shared" si="16"/>
        <v>2364.5299999999997</v>
      </c>
      <c r="K309" s="2">
        <v>1482.02</v>
      </c>
      <c r="L309" s="3">
        <f t="shared" si="17"/>
        <v>882.50999999999976</v>
      </c>
      <c r="M309" s="101">
        <f t="shared" si="18"/>
        <v>0.37322850629934906</v>
      </c>
      <c r="O309" s="2">
        <v>0</v>
      </c>
      <c r="P309" s="3">
        <f t="shared" si="19"/>
        <v>-2364.5299999999997</v>
      </c>
    </row>
    <row r="310" spans="1:16" x14ac:dyDescent="0.35">
      <c r="A310">
        <v>74101</v>
      </c>
      <c r="B310" s="2">
        <v>30445.26</v>
      </c>
      <c r="C310" s="2">
        <v>52348.93</v>
      </c>
      <c r="D310" s="2">
        <v>624.54</v>
      </c>
      <c r="E310" s="2">
        <v>624.54</v>
      </c>
      <c r="F310" s="2">
        <v>0</v>
      </c>
      <c r="G310" s="2">
        <v>0</v>
      </c>
      <c r="H310" s="2">
        <v>0</v>
      </c>
      <c r="I310" s="2">
        <v>0</v>
      </c>
      <c r="J310" s="100">
        <f t="shared" si="16"/>
        <v>53598.01</v>
      </c>
      <c r="K310" s="2">
        <v>63423.170000000006</v>
      </c>
      <c r="L310" s="3">
        <f t="shared" si="17"/>
        <v>-9825.1600000000035</v>
      </c>
      <c r="M310" s="101">
        <f t="shared" si="18"/>
        <v>-0.18331202968169907</v>
      </c>
      <c r="O310" s="2">
        <v>3359.34</v>
      </c>
      <c r="P310" s="3">
        <f t="shared" si="19"/>
        <v>-50238.67</v>
      </c>
    </row>
    <row r="311" spans="1:16" x14ac:dyDescent="0.35">
      <c r="A311">
        <v>74102</v>
      </c>
      <c r="B311" s="2">
        <v>160948.91</v>
      </c>
      <c r="C311" s="2">
        <v>276801.42</v>
      </c>
      <c r="D311" s="2">
        <v>3301.46</v>
      </c>
      <c r="E311" s="2">
        <v>3301.46</v>
      </c>
      <c r="F311" s="2">
        <v>30085.45</v>
      </c>
      <c r="G311" s="2">
        <v>55047.64</v>
      </c>
      <c r="H311" s="2">
        <v>617.11</v>
      </c>
      <c r="I311" s="2">
        <v>617.11</v>
      </c>
      <c r="J311" s="100">
        <f t="shared" si="16"/>
        <v>339686.2</v>
      </c>
      <c r="K311" s="2">
        <v>345220.62</v>
      </c>
      <c r="L311" s="3">
        <f t="shared" si="17"/>
        <v>-5534.4199999999837</v>
      </c>
      <c r="M311" s="101">
        <f t="shared" si="18"/>
        <v>-1.629274312586141E-2</v>
      </c>
      <c r="O311" s="2">
        <v>17693.46</v>
      </c>
      <c r="P311" s="3">
        <f t="shared" si="19"/>
        <v>-321992.74</v>
      </c>
    </row>
    <row r="312" spans="1:16" x14ac:dyDescent="0.35">
      <c r="A312">
        <v>74106</v>
      </c>
      <c r="B312" s="2">
        <v>8121.69</v>
      </c>
      <c r="C312" s="2">
        <v>14550.04</v>
      </c>
      <c r="D312" s="2">
        <v>0</v>
      </c>
      <c r="E312" s="2">
        <v>166.6</v>
      </c>
      <c r="F312" s="2">
        <v>0</v>
      </c>
      <c r="G312" s="2">
        <v>0</v>
      </c>
      <c r="H312" s="2">
        <v>0</v>
      </c>
      <c r="I312" s="2">
        <v>0</v>
      </c>
      <c r="J312" s="100">
        <f t="shared" si="16"/>
        <v>14716.640000000001</v>
      </c>
      <c r="K312" s="2">
        <v>9619.86</v>
      </c>
      <c r="L312" s="3">
        <f t="shared" si="17"/>
        <v>5096.7800000000007</v>
      </c>
      <c r="M312" s="101">
        <f t="shared" si="18"/>
        <v>0.34632769436501809</v>
      </c>
      <c r="O312" s="2">
        <v>310.88</v>
      </c>
      <c r="P312" s="3">
        <f t="shared" si="19"/>
        <v>-14405.760000000002</v>
      </c>
    </row>
    <row r="313" spans="1:16" x14ac:dyDescent="0.35">
      <c r="A313">
        <v>74108</v>
      </c>
      <c r="B313" s="2">
        <v>0</v>
      </c>
      <c r="C313" s="2">
        <v>0</v>
      </c>
      <c r="D313" s="2">
        <v>0</v>
      </c>
      <c r="E313" s="2">
        <v>0</v>
      </c>
      <c r="F313" s="2">
        <v>9.75</v>
      </c>
      <c r="G313" s="2">
        <v>17.84</v>
      </c>
      <c r="H313" s="2">
        <v>0</v>
      </c>
      <c r="I313" s="2">
        <v>0</v>
      </c>
      <c r="J313" s="100">
        <f t="shared" si="16"/>
        <v>17.84</v>
      </c>
      <c r="K313" s="2">
        <v>0</v>
      </c>
      <c r="L313" s="3">
        <f t="shared" si="17"/>
        <v>17.84</v>
      </c>
      <c r="M313" s="101">
        <f t="shared" si="18"/>
        <v>1</v>
      </c>
      <c r="O313" s="2">
        <v>0</v>
      </c>
      <c r="P313" s="3">
        <f t="shared" si="19"/>
        <v>-17.84</v>
      </c>
    </row>
    <row r="314" spans="1:16" x14ac:dyDescent="0.35">
      <c r="A314">
        <v>74203</v>
      </c>
      <c r="B314" s="2">
        <v>2521690.48</v>
      </c>
      <c r="C314" s="2">
        <v>4358430.09</v>
      </c>
      <c r="D314" s="2">
        <v>51726.94</v>
      </c>
      <c r="E314" s="2">
        <v>51726.94</v>
      </c>
      <c r="F314" s="2">
        <v>544335.16</v>
      </c>
      <c r="G314" s="2">
        <v>995996.36</v>
      </c>
      <c r="H314" s="2">
        <v>11165.96</v>
      </c>
      <c r="I314" s="2">
        <v>11165.96</v>
      </c>
      <c r="J314" s="100">
        <f t="shared" si="16"/>
        <v>5480212.2500000009</v>
      </c>
      <c r="K314" s="2">
        <v>5142388.7300000004</v>
      </c>
      <c r="L314" s="3">
        <f t="shared" si="17"/>
        <v>337823.52000000048</v>
      </c>
      <c r="M314" s="101">
        <f t="shared" si="18"/>
        <v>6.164424014781552E-2</v>
      </c>
      <c r="O314" s="2">
        <v>259474.68</v>
      </c>
      <c r="P314" s="3">
        <f t="shared" si="19"/>
        <v>-5220737.5700000012</v>
      </c>
    </row>
    <row r="315" spans="1:16" x14ac:dyDescent="0.35">
      <c r="A315">
        <v>74204</v>
      </c>
      <c r="B315" s="2">
        <v>0</v>
      </c>
      <c r="C315" s="2">
        <v>0</v>
      </c>
      <c r="D315" s="2">
        <v>0</v>
      </c>
      <c r="E315" s="2">
        <v>0</v>
      </c>
      <c r="F315" s="2">
        <v>59614.48</v>
      </c>
      <c r="G315" s="2">
        <v>109079.2</v>
      </c>
      <c r="H315" s="2">
        <v>0</v>
      </c>
      <c r="I315" s="2">
        <v>0</v>
      </c>
      <c r="J315" s="100">
        <f t="shared" si="16"/>
        <v>109079.19999999998</v>
      </c>
      <c r="K315" s="2">
        <v>113547.63999999998</v>
      </c>
      <c r="L315" s="3">
        <f t="shared" si="17"/>
        <v>-4468.4400000000023</v>
      </c>
      <c r="M315" s="101">
        <f t="shared" si="18"/>
        <v>-4.0965096920402816E-2</v>
      </c>
      <c r="O315" s="2">
        <v>0</v>
      </c>
      <c r="P315" s="3">
        <f t="shared" si="19"/>
        <v>-109079.19999999998</v>
      </c>
    </row>
    <row r="316" spans="1:16" x14ac:dyDescent="0.35">
      <c r="A316">
        <v>74208</v>
      </c>
      <c r="B316" s="2">
        <v>0</v>
      </c>
      <c r="C316" s="109">
        <v>-839.82</v>
      </c>
      <c r="D316" s="2">
        <v>0</v>
      </c>
      <c r="E316" s="2">
        <v>0</v>
      </c>
      <c r="F316" s="2">
        <v>7819.62</v>
      </c>
      <c r="G316" s="2">
        <v>14307.82</v>
      </c>
      <c r="H316" s="2">
        <v>160.38999999999999</v>
      </c>
      <c r="I316" s="2">
        <v>160.38999999999999</v>
      </c>
      <c r="J316" s="100">
        <f t="shared" si="16"/>
        <v>13788.779999999999</v>
      </c>
      <c r="K316" s="2">
        <v>17141.550000000003</v>
      </c>
      <c r="L316" s="3">
        <f t="shared" si="17"/>
        <v>-3352.7700000000041</v>
      </c>
      <c r="M316" s="101">
        <f t="shared" si="18"/>
        <v>-0.24315204100725404</v>
      </c>
      <c r="O316" s="2">
        <v>839.82</v>
      </c>
      <c r="P316" s="3">
        <f t="shared" si="19"/>
        <v>-12948.96</v>
      </c>
    </row>
    <row r="317" spans="1:16" x14ac:dyDescent="0.35">
      <c r="A317">
        <v>74213</v>
      </c>
      <c r="B317" s="2">
        <v>40211.61</v>
      </c>
      <c r="C317" s="2">
        <v>68469.16</v>
      </c>
      <c r="D317" s="2">
        <v>824.82</v>
      </c>
      <c r="E317" s="2">
        <v>824.82</v>
      </c>
      <c r="F317" s="2">
        <v>0</v>
      </c>
      <c r="G317" s="2">
        <v>0</v>
      </c>
      <c r="H317" s="2">
        <v>0</v>
      </c>
      <c r="I317" s="2">
        <v>0</v>
      </c>
      <c r="J317" s="100">
        <f t="shared" si="16"/>
        <v>70118.800000000017</v>
      </c>
      <c r="K317" s="2">
        <v>80064.989999999991</v>
      </c>
      <c r="L317" s="3">
        <f t="shared" si="17"/>
        <v>-9946.1899999999732</v>
      </c>
      <c r="M317" s="101">
        <f t="shared" si="18"/>
        <v>-0.14184769277283654</v>
      </c>
      <c r="O317" s="2">
        <v>5107.12</v>
      </c>
      <c r="P317" s="3">
        <f t="shared" si="19"/>
        <v>-65011.680000000015</v>
      </c>
    </row>
    <row r="318" spans="1:16" x14ac:dyDescent="0.35">
      <c r="A318">
        <v>74216</v>
      </c>
      <c r="B318" s="2">
        <v>58638.76</v>
      </c>
      <c r="C318" s="2">
        <v>102870.96</v>
      </c>
      <c r="D318" s="2">
        <v>1202.8900000000001</v>
      </c>
      <c r="E318" s="2">
        <v>1202.8900000000001</v>
      </c>
      <c r="F318" s="2">
        <v>0</v>
      </c>
      <c r="G318" s="2">
        <v>0</v>
      </c>
      <c r="H318" s="2">
        <v>0</v>
      </c>
      <c r="I318" s="2">
        <v>0</v>
      </c>
      <c r="J318" s="100">
        <f t="shared" si="16"/>
        <v>105276.74</v>
      </c>
      <c r="K318" s="2">
        <v>103951.93999999999</v>
      </c>
      <c r="L318" s="3">
        <f t="shared" si="17"/>
        <v>1324.8000000000175</v>
      </c>
      <c r="M318" s="101">
        <f t="shared" si="18"/>
        <v>1.2583976289539526E-2</v>
      </c>
      <c r="O318" s="2">
        <v>4422.93</v>
      </c>
      <c r="P318" s="3">
        <f t="shared" si="19"/>
        <v>-100853.81</v>
      </c>
    </row>
    <row r="319" spans="1:16" x14ac:dyDescent="0.35">
      <c r="A319">
        <v>74217</v>
      </c>
      <c r="B319" s="2">
        <v>29978.720000000001</v>
      </c>
      <c r="C319" s="2">
        <v>52580.62</v>
      </c>
      <c r="D319" s="2">
        <v>614.97</v>
      </c>
      <c r="E319" s="2">
        <v>614.97</v>
      </c>
      <c r="F319" s="2">
        <v>0</v>
      </c>
      <c r="G319" s="2">
        <v>0</v>
      </c>
      <c r="H319" s="2">
        <v>0</v>
      </c>
      <c r="I319" s="2">
        <v>0</v>
      </c>
      <c r="J319" s="100">
        <f t="shared" si="16"/>
        <v>53810.560000000005</v>
      </c>
      <c r="K319" s="2">
        <v>51609.54</v>
      </c>
      <c r="L319" s="3">
        <f t="shared" si="17"/>
        <v>2201.0200000000041</v>
      </c>
      <c r="M319" s="101">
        <f t="shared" si="18"/>
        <v>4.090312384780987E-2</v>
      </c>
      <c r="O319" s="2">
        <v>2272.64</v>
      </c>
      <c r="P319" s="3">
        <f t="shared" si="19"/>
        <v>-51537.920000000006</v>
      </c>
    </row>
    <row r="320" spans="1:16" x14ac:dyDescent="0.35">
      <c r="A320">
        <v>74218</v>
      </c>
      <c r="B320" s="2">
        <v>17751.669999999998</v>
      </c>
      <c r="C320" s="2">
        <v>30574.99</v>
      </c>
      <c r="D320" s="2">
        <v>362.92</v>
      </c>
      <c r="E320" s="2">
        <v>362.92</v>
      </c>
      <c r="F320" s="2">
        <v>3633.69</v>
      </c>
      <c r="G320" s="2">
        <v>6685.22</v>
      </c>
      <c r="H320" s="2">
        <v>74.19</v>
      </c>
      <c r="I320" s="2">
        <v>74.19</v>
      </c>
      <c r="J320" s="100">
        <f t="shared" si="16"/>
        <v>38134.43</v>
      </c>
      <c r="K320" s="2">
        <v>41974.439999999988</v>
      </c>
      <c r="L320" s="3">
        <f t="shared" si="17"/>
        <v>-3840.0099999999875</v>
      </c>
      <c r="M320" s="101">
        <f t="shared" si="18"/>
        <v>-0.10069666702766994</v>
      </c>
      <c r="O320" s="2">
        <v>2028.44</v>
      </c>
      <c r="P320" s="3">
        <f t="shared" si="19"/>
        <v>-36105.99</v>
      </c>
    </row>
    <row r="321" spans="1:16" x14ac:dyDescent="0.35">
      <c r="A321">
        <v>74219</v>
      </c>
      <c r="B321" s="2">
        <v>0</v>
      </c>
      <c r="C321" s="2">
        <v>0</v>
      </c>
      <c r="D321" s="2">
        <v>0</v>
      </c>
      <c r="E321" s="2">
        <v>0</v>
      </c>
      <c r="F321" s="2">
        <v>585.12</v>
      </c>
      <c r="G321" s="2">
        <v>1070.4000000000001</v>
      </c>
      <c r="H321" s="2">
        <v>12</v>
      </c>
      <c r="I321" s="2">
        <v>12</v>
      </c>
      <c r="J321" s="100">
        <f t="shared" si="16"/>
        <v>1094.4000000000001</v>
      </c>
      <c r="K321" s="2">
        <v>1094.4000000000001</v>
      </c>
      <c r="L321" s="3">
        <f t="shared" si="17"/>
        <v>0</v>
      </c>
      <c r="M321" s="101">
        <f t="shared" si="18"/>
        <v>0</v>
      </c>
      <c r="O321" s="2">
        <v>0</v>
      </c>
      <c r="P321" s="3">
        <f t="shared" si="19"/>
        <v>-1094.4000000000001</v>
      </c>
    </row>
    <row r="322" spans="1:16" x14ac:dyDescent="0.35">
      <c r="A322">
        <v>74221</v>
      </c>
      <c r="B322" s="2">
        <v>22503.64</v>
      </c>
      <c r="C322" s="2">
        <v>38951.53</v>
      </c>
      <c r="D322" s="2">
        <v>461.61</v>
      </c>
      <c r="E322" s="2">
        <v>461.61</v>
      </c>
      <c r="F322" s="2">
        <v>5646.96</v>
      </c>
      <c r="G322" s="2">
        <v>10332.94</v>
      </c>
      <c r="H322" s="2">
        <v>115.84</v>
      </c>
      <c r="I322" s="2">
        <v>115.84</v>
      </c>
      <c r="J322" s="100">
        <f t="shared" si="16"/>
        <v>50439.369999999995</v>
      </c>
      <c r="K322" s="2">
        <v>51497.360000000008</v>
      </c>
      <c r="L322" s="3">
        <f t="shared" si="17"/>
        <v>-1057.9900000000125</v>
      </c>
      <c r="M322" s="101">
        <f t="shared" si="18"/>
        <v>-2.0975480066464203E-2</v>
      </c>
      <c r="O322" s="2">
        <v>2224.42</v>
      </c>
      <c r="P322" s="3">
        <f t="shared" si="19"/>
        <v>-48214.95</v>
      </c>
    </row>
    <row r="323" spans="1:16" x14ac:dyDescent="0.35">
      <c r="A323">
        <v>74222</v>
      </c>
      <c r="B323" s="2">
        <v>47184.959999999999</v>
      </c>
      <c r="C323" s="2">
        <v>82877.06</v>
      </c>
      <c r="D323" s="2">
        <v>0</v>
      </c>
      <c r="E323" s="2">
        <v>0</v>
      </c>
      <c r="F323" s="2">
        <v>358.31</v>
      </c>
      <c r="G323" s="2">
        <v>655.62</v>
      </c>
      <c r="H323" s="2">
        <v>0</v>
      </c>
      <c r="I323" s="2">
        <v>0</v>
      </c>
      <c r="J323" s="100">
        <f t="shared" ref="J323:J386" si="20">SUM(C323:I323)-F323</f>
        <v>83532.679999999993</v>
      </c>
      <c r="K323" s="2">
        <v>84386.8</v>
      </c>
      <c r="L323" s="3">
        <f t="shared" ref="L323:L386" si="21">J323-K323</f>
        <v>-854.1200000000099</v>
      </c>
      <c r="M323" s="101">
        <f t="shared" ref="M323:M386" si="22">IF(J323=0,0,L323/J323)</f>
        <v>-1.0224980211337767E-2</v>
      </c>
      <c r="O323" s="2">
        <v>3458.97</v>
      </c>
      <c r="P323" s="3">
        <f t="shared" ref="P323:P386" si="23">O323-J323</f>
        <v>-80073.709999999992</v>
      </c>
    </row>
    <row r="324" spans="1:16" x14ac:dyDescent="0.35">
      <c r="A324">
        <v>74223</v>
      </c>
      <c r="B324" s="2">
        <v>20610.689999999999</v>
      </c>
      <c r="C324" s="2">
        <v>35897.14</v>
      </c>
      <c r="D324" s="2">
        <v>422.78</v>
      </c>
      <c r="E324" s="2">
        <v>422.78</v>
      </c>
      <c r="F324" s="2">
        <v>0</v>
      </c>
      <c r="G324" s="2">
        <v>0</v>
      </c>
      <c r="H324" s="2">
        <v>0</v>
      </c>
      <c r="I324" s="2">
        <v>0</v>
      </c>
      <c r="J324" s="100">
        <f t="shared" si="20"/>
        <v>36742.699999999997</v>
      </c>
      <c r="K324" s="2">
        <v>37737.570000000007</v>
      </c>
      <c r="L324" s="3">
        <f t="shared" si="21"/>
        <v>-994.8700000000099</v>
      </c>
      <c r="M324" s="101">
        <f t="shared" si="22"/>
        <v>-2.7076671012201334E-2</v>
      </c>
      <c r="O324" s="2">
        <v>1815.18</v>
      </c>
      <c r="P324" s="3">
        <f t="shared" si="23"/>
        <v>-34927.519999999997</v>
      </c>
    </row>
    <row r="325" spans="1:16" x14ac:dyDescent="0.35">
      <c r="A325">
        <v>74224</v>
      </c>
      <c r="B325" s="2">
        <v>35959.949999999997</v>
      </c>
      <c r="C325" s="2">
        <v>63840.86</v>
      </c>
      <c r="D325" s="2">
        <v>0</v>
      </c>
      <c r="E325" s="2">
        <v>0</v>
      </c>
      <c r="F325" s="2">
        <v>0</v>
      </c>
      <c r="G325" s="2">
        <v>0</v>
      </c>
      <c r="H325" s="2">
        <v>0</v>
      </c>
      <c r="I325" s="2">
        <v>0</v>
      </c>
      <c r="J325" s="100">
        <f t="shared" si="20"/>
        <v>63840.86</v>
      </c>
      <c r="K325" s="2">
        <v>62601.55</v>
      </c>
      <c r="L325" s="3">
        <f t="shared" si="21"/>
        <v>1239.3099999999977</v>
      </c>
      <c r="M325" s="101">
        <f t="shared" si="22"/>
        <v>1.9412489117471125E-2</v>
      </c>
      <c r="O325" s="2">
        <v>1955.98</v>
      </c>
      <c r="P325" s="3">
        <f t="shared" si="23"/>
        <v>-61884.88</v>
      </c>
    </row>
    <row r="326" spans="1:16" x14ac:dyDescent="0.35">
      <c r="A326">
        <v>74226</v>
      </c>
      <c r="B326" s="2">
        <v>40784.980000000003</v>
      </c>
      <c r="C326" s="2">
        <v>71402.53</v>
      </c>
      <c r="D326" s="2">
        <v>836.61</v>
      </c>
      <c r="E326" s="2">
        <v>0</v>
      </c>
      <c r="F326" s="2">
        <v>0</v>
      </c>
      <c r="G326" s="2">
        <v>0</v>
      </c>
      <c r="H326" s="2">
        <v>0</v>
      </c>
      <c r="I326" s="2">
        <v>0</v>
      </c>
      <c r="J326" s="100">
        <f t="shared" si="20"/>
        <v>72239.14</v>
      </c>
      <c r="K326" s="2">
        <v>69768.710000000006</v>
      </c>
      <c r="L326" s="3">
        <f t="shared" si="21"/>
        <v>2470.429999999993</v>
      </c>
      <c r="M326" s="101">
        <f t="shared" si="22"/>
        <v>3.4197943109510895E-2</v>
      </c>
      <c r="O326" s="2">
        <v>3223.32</v>
      </c>
      <c r="P326" s="3">
        <f t="shared" si="23"/>
        <v>-69015.819999999992</v>
      </c>
    </row>
    <row r="327" spans="1:16" x14ac:dyDescent="0.35">
      <c r="A327">
        <v>74228</v>
      </c>
      <c r="B327" s="2">
        <v>167351.23000000001</v>
      </c>
      <c r="C327" s="2">
        <v>306209.14</v>
      </c>
      <c r="D327" s="2">
        <v>3432.79</v>
      </c>
      <c r="E327" s="2">
        <v>3432.79</v>
      </c>
      <c r="F327" s="2">
        <v>0</v>
      </c>
      <c r="G327" s="2">
        <v>0</v>
      </c>
      <c r="H327" s="2">
        <v>0</v>
      </c>
      <c r="I327" s="2">
        <v>0</v>
      </c>
      <c r="J327" s="100">
        <f t="shared" si="20"/>
        <v>313074.71999999997</v>
      </c>
      <c r="K327" s="2">
        <v>296162.98</v>
      </c>
      <c r="L327" s="3">
        <f t="shared" si="21"/>
        <v>16911.739999999991</v>
      </c>
      <c r="M327" s="101">
        <f t="shared" si="22"/>
        <v>5.4018222870246414E-2</v>
      </c>
      <c r="O327" s="2">
        <v>0</v>
      </c>
      <c r="P327" s="3">
        <f t="shared" si="23"/>
        <v>-313074.71999999997</v>
      </c>
    </row>
    <row r="328" spans="1:16" x14ac:dyDescent="0.35">
      <c r="A328">
        <v>74229</v>
      </c>
      <c r="B328" s="2">
        <v>77201.38</v>
      </c>
      <c r="C328" s="2">
        <v>131344.04999999999</v>
      </c>
      <c r="D328" s="2">
        <v>1583.56</v>
      </c>
      <c r="E328" s="2">
        <v>1583.56</v>
      </c>
      <c r="F328" s="2">
        <v>21252.03</v>
      </c>
      <c r="G328" s="2">
        <v>38885.75</v>
      </c>
      <c r="H328" s="2">
        <v>435.93</v>
      </c>
      <c r="I328" s="2">
        <v>435.93</v>
      </c>
      <c r="J328" s="100">
        <f t="shared" si="20"/>
        <v>174268.77999999997</v>
      </c>
      <c r="K328" s="2">
        <v>445037.4</v>
      </c>
      <c r="L328" s="3">
        <f t="shared" si="21"/>
        <v>-270768.62000000005</v>
      </c>
      <c r="M328" s="101">
        <f t="shared" si="22"/>
        <v>-1.5537414102514524</v>
      </c>
      <c r="O328" s="2">
        <v>9914.57</v>
      </c>
      <c r="P328" s="3">
        <f t="shared" si="23"/>
        <v>-164354.20999999996</v>
      </c>
    </row>
    <row r="329" spans="1:16" x14ac:dyDescent="0.35">
      <c r="A329">
        <v>74230</v>
      </c>
      <c r="B329" s="2">
        <v>864620.91</v>
      </c>
      <c r="C329" s="2">
        <v>1489779.58</v>
      </c>
      <c r="D329" s="2">
        <v>17735.86</v>
      </c>
      <c r="E329" s="2">
        <v>17735.86</v>
      </c>
      <c r="F329" s="2">
        <v>129833.22</v>
      </c>
      <c r="G329" s="2">
        <v>237560.98</v>
      </c>
      <c r="H329" s="2">
        <v>2663.24</v>
      </c>
      <c r="I329" s="2">
        <v>2663.24</v>
      </c>
      <c r="J329" s="100">
        <f t="shared" si="20"/>
        <v>1768138.7600000002</v>
      </c>
      <c r="K329" s="2">
        <v>1743925.98</v>
      </c>
      <c r="L329" s="3">
        <f t="shared" si="21"/>
        <v>24212.780000000261</v>
      </c>
      <c r="M329" s="101">
        <f t="shared" si="22"/>
        <v>1.3693936555070065E-2</v>
      </c>
      <c r="O329" s="2">
        <v>92258.240000000005</v>
      </c>
      <c r="P329" s="3">
        <f t="shared" si="23"/>
        <v>-1675880.5200000003</v>
      </c>
    </row>
    <row r="330" spans="1:16" x14ac:dyDescent="0.35">
      <c r="A330">
        <v>74231</v>
      </c>
      <c r="B330" s="2">
        <v>27825.38</v>
      </c>
      <c r="C330" s="2">
        <v>50919.839999999997</v>
      </c>
      <c r="D330" s="2">
        <v>570.85</v>
      </c>
      <c r="E330" s="2">
        <v>570.85</v>
      </c>
      <c r="F330" s="2">
        <v>0</v>
      </c>
      <c r="G330" s="2">
        <v>0</v>
      </c>
      <c r="H330" s="2">
        <v>0</v>
      </c>
      <c r="I330" s="2">
        <v>0</v>
      </c>
      <c r="J330" s="100">
        <f t="shared" si="20"/>
        <v>52061.539999999994</v>
      </c>
      <c r="K330" s="2">
        <v>49705.409999999996</v>
      </c>
      <c r="L330" s="3">
        <f t="shared" si="21"/>
        <v>2356.1299999999974</v>
      </c>
      <c r="M330" s="101">
        <f t="shared" si="22"/>
        <v>4.5256632823385511E-2</v>
      </c>
      <c r="O330" s="2">
        <v>0</v>
      </c>
      <c r="P330" s="3">
        <f t="shared" si="23"/>
        <v>-52061.539999999994</v>
      </c>
    </row>
    <row r="331" spans="1:16" x14ac:dyDescent="0.35">
      <c r="A331">
        <v>74234</v>
      </c>
      <c r="B331" s="2">
        <v>30788.48</v>
      </c>
      <c r="C331" s="2">
        <v>56335.08</v>
      </c>
      <c r="D331" s="2">
        <v>0</v>
      </c>
      <c r="E331" s="2">
        <v>0</v>
      </c>
      <c r="F331" s="2">
        <v>0</v>
      </c>
      <c r="G331" s="2">
        <v>0</v>
      </c>
      <c r="H331" s="2">
        <v>0</v>
      </c>
      <c r="I331" s="2">
        <v>0</v>
      </c>
      <c r="J331" s="100">
        <f t="shared" si="20"/>
        <v>56335.08</v>
      </c>
      <c r="K331" s="2">
        <v>46995.82</v>
      </c>
      <c r="L331" s="3">
        <f t="shared" si="21"/>
        <v>9339.260000000002</v>
      </c>
      <c r="M331" s="101">
        <f t="shared" si="22"/>
        <v>0.16578054029567371</v>
      </c>
      <c r="O331" s="2">
        <v>0</v>
      </c>
      <c r="P331" s="3">
        <f t="shared" si="23"/>
        <v>-56335.08</v>
      </c>
    </row>
    <row r="332" spans="1:16" x14ac:dyDescent="0.35">
      <c r="A332">
        <v>74239</v>
      </c>
      <c r="B332" s="2">
        <v>9836.06</v>
      </c>
      <c r="C332" s="2">
        <v>17997.28</v>
      </c>
      <c r="D332" s="2">
        <v>0</v>
      </c>
      <c r="E332" s="2">
        <v>0</v>
      </c>
      <c r="F332" s="2">
        <v>0</v>
      </c>
      <c r="G332" s="2">
        <v>0</v>
      </c>
      <c r="H332" s="2">
        <v>0</v>
      </c>
      <c r="I332" s="2">
        <v>0</v>
      </c>
      <c r="J332" s="100">
        <f t="shared" si="20"/>
        <v>17997.28</v>
      </c>
      <c r="K332" s="2">
        <v>8367.9599999999991</v>
      </c>
      <c r="L332" s="3">
        <f t="shared" si="21"/>
        <v>9629.32</v>
      </c>
      <c r="M332" s="101">
        <f t="shared" si="22"/>
        <v>0.53504307317550215</v>
      </c>
      <c r="O332" s="2">
        <v>0</v>
      </c>
      <c r="P332" s="3">
        <f t="shared" si="23"/>
        <v>-17997.28</v>
      </c>
    </row>
    <row r="333" spans="1:16" x14ac:dyDescent="0.35">
      <c r="A333">
        <v>74301</v>
      </c>
      <c r="B333" s="2">
        <v>849216.96</v>
      </c>
      <c r="C333" s="2">
        <v>1466084.36</v>
      </c>
      <c r="D333" s="2">
        <v>17419.89</v>
      </c>
      <c r="E333" s="2">
        <v>17419.89</v>
      </c>
      <c r="F333" s="2">
        <v>151014.32</v>
      </c>
      <c r="G333" s="2">
        <v>276318.33</v>
      </c>
      <c r="H333" s="2">
        <v>3097.73</v>
      </c>
      <c r="I333" s="2">
        <v>3097.73</v>
      </c>
      <c r="J333" s="100">
        <f t="shared" si="20"/>
        <v>1783437.93</v>
      </c>
      <c r="K333" s="2">
        <v>1728171.3699999999</v>
      </c>
      <c r="L333" s="3">
        <f t="shared" si="21"/>
        <v>55266.560000000056</v>
      </c>
      <c r="M333" s="101">
        <f t="shared" si="22"/>
        <v>3.0988776828358728E-2</v>
      </c>
      <c r="O333" s="2">
        <v>87767.95</v>
      </c>
      <c r="P333" s="3">
        <f t="shared" si="23"/>
        <v>-1695669.98</v>
      </c>
    </row>
    <row r="334" spans="1:16" x14ac:dyDescent="0.35">
      <c r="A334">
        <v>74302</v>
      </c>
      <c r="B334" s="2">
        <v>790428.46</v>
      </c>
      <c r="C334" s="2">
        <v>1358884.25</v>
      </c>
      <c r="D334" s="2">
        <v>16198.21</v>
      </c>
      <c r="E334" s="2">
        <v>16198.21</v>
      </c>
      <c r="F334" s="2">
        <v>85319.49</v>
      </c>
      <c r="G334" s="2">
        <v>156113.42000000001</v>
      </c>
      <c r="H334" s="2">
        <v>1750.18</v>
      </c>
      <c r="I334" s="2">
        <v>1750.18</v>
      </c>
      <c r="J334" s="100">
        <f t="shared" si="20"/>
        <v>1550894.4499999997</v>
      </c>
      <c r="K334" s="2">
        <v>1502822.66</v>
      </c>
      <c r="L334" s="3">
        <f t="shared" si="21"/>
        <v>48071.789999999804</v>
      </c>
      <c r="M334" s="101">
        <f t="shared" si="22"/>
        <v>3.0996171273937962E-2</v>
      </c>
      <c r="O334" s="2">
        <v>88164.25</v>
      </c>
      <c r="P334" s="3">
        <f t="shared" si="23"/>
        <v>-1462730.1999999997</v>
      </c>
    </row>
    <row r="335" spans="1:16" x14ac:dyDescent="0.35">
      <c r="A335">
        <v>74311</v>
      </c>
      <c r="B335" s="2">
        <v>0</v>
      </c>
      <c r="C335" s="109">
        <v>-236.36</v>
      </c>
      <c r="D335" s="2">
        <v>0</v>
      </c>
      <c r="E335" s="2">
        <v>0</v>
      </c>
      <c r="F335" s="2">
        <v>589.74</v>
      </c>
      <c r="G335" s="2">
        <v>1079.08</v>
      </c>
      <c r="H335" s="2">
        <v>12.1</v>
      </c>
      <c r="I335" s="2">
        <v>12.1</v>
      </c>
      <c r="J335" s="100">
        <f t="shared" si="20"/>
        <v>866.91999999999985</v>
      </c>
      <c r="K335" s="2">
        <v>7174.67</v>
      </c>
      <c r="L335" s="3">
        <f t="shared" si="21"/>
        <v>-6307.75</v>
      </c>
      <c r="M335" s="101">
        <f t="shared" si="22"/>
        <v>-7.2760462326396915</v>
      </c>
      <c r="O335" s="2">
        <v>236.36</v>
      </c>
      <c r="P335" s="3">
        <f t="shared" si="23"/>
        <v>-630.55999999999983</v>
      </c>
    </row>
    <row r="336" spans="1:16" x14ac:dyDescent="0.35">
      <c r="A336">
        <v>74401</v>
      </c>
      <c r="B336" s="2">
        <v>265293.96000000002</v>
      </c>
      <c r="C336" s="2">
        <v>458496.83</v>
      </c>
      <c r="D336" s="2">
        <v>5441.85</v>
      </c>
      <c r="E336" s="2">
        <v>5441.85</v>
      </c>
      <c r="F336" s="2">
        <v>56961.11</v>
      </c>
      <c r="G336" s="2">
        <v>104224.6</v>
      </c>
      <c r="H336" s="2">
        <v>1168.46</v>
      </c>
      <c r="I336" s="2">
        <v>1168.46</v>
      </c>
      <c r="J336" s="100">
        <f t="shared" si="20"/>
        <v>575942.04999999993</v>
      </c>
      <c r="K336" s="2">
        <v>548731.81000000017</v>
      </c>
      <c r="L336" s="3">
        <f t="shared" si="21"/>
        <v>27210.239999999758</v>
      </c>
      <c r="M336" s="101">
        <f t="shared" si="22"/>
        <v>4.7244753183067222E-2</v>
      </c>
      <c r="O336" s="2">
        <v>26922.07</v>
      </c>
      <c r="P336" s="3">
        <f t="shared" si="23"/>
        <v>-549019.98</v>
      </c>
    </row>
    <row r="337" spans="1:17" x14ac:dyDescent="0.35">
      <c r="A337">
        <v>74402</v>
      </c>
      <c r="B337" s="2">
        <v>175740.58</v>
      </c>
      <c r="C337" s="2">
        <v>302420.46999999997</v>
      </c>
      <c r="D337" s="2">
        <v>3604.95</v>
      </c>
      <c r="E337" s="2">
        <v>3604.95</v>
      </c>
      <c r="F337" s="2">
        <v>7337.48</v>
      </c>
      <c r="G337" s="2">
        <v>13425.64</v>
      </c>
      <c r="H337" s="2">
        <v>150.52000000000001</v>
      </c>
      <c r="I337" s="2">
        <v>150.52000000000001</v>
      </c>
      <c r="J337" s="100">
        <f t="shared" si="20"/>
        <v>323357.05000000005</v>
      </c>
      <c r="K337" s="2">
        <v>334403.92000000004</v>
      </c>
      <c r="L337" s="3">
        <f t="shared" si="21"/>
        <v>-11046.869999999995</v>
      </c>
      <c r="M337" s="101">
        <f t="shared" si="22"/>
        <v>-3.4163071440687608E-2</v>
      </c>
      <c r="O337" s="2">
        <v>19139.66</v>
      </c>
      <c r="P337" s="3">
        <f t="shared" si="23"/>
        <v>-304217.39000000007</v>
      </c>
    </row>
    <row r="338" spans="1:17" x14ac:dyDescent="0.35">
      <c r="A338">
        <v>74406</v>
      </c>
      <c r="B338" s="2">
        <v>10735.27</v>
      </c>
      <c r="C338" s="2">
        <v>18739.48</v>
      </c>
      <c r="D338" s="2">
        <v>220.21</v>
      </c>
      <c r="E338" s="2">
        <v>220.21</v>
      </c>
      <c r="F338" s="2">
        <v>0</v>
      </c>
      <c r="G338" s="2">
        <v>0</v>
      </c>
      <c r="H338" s="2">
        <v>0</v>
      </c>
      <c r="I338" s="2">
        <v>0</v>
      </c>
      <c r="J338" s="100">
        <f t="shared" si="20"/>
        <v>19179.899999999998</v>
      </c>
      <c r="K338" s="2">
        <v>16097.199999999999</v>
      </c>
      <c r="L338" s="3">
        <f t="shared" si="21"/>
        <v>3082.6999999999989</v>
      </c>
      <c r="M338" s="101">
        <f t="shared" si="22"/>
        <v>0.16072555122810855</v>
      </c>
      <c r="O338" s="2">
        <v>902.94</v>
      </c>
      <c r="P338" s="3">
        <f t="shared" si="23"/>
        <v>-18276.96</v>
      </c>
    </row>
    <row r="339" spans="1:17" x14ac:dyDescent="0.35">
      <c r="A339">
        <v>74407</v>
      </c>
      <c r="B339" s="2">
        <v>0</v>
      </c>
      <c r="C339" s="2">
        <v>0</v>
      </c>
      <c r="D339" s="2">
        <v>0</v>
      </c>
      <c r="E339" s="2">
        <v>0</v>
      </c>
      <c r="F339" s="2">
        <v>1814.66</v>
      </c>
      <c r="G339" s="2">
        <v>3320.35</v>
      </c>
      <c r="H339" s="2">
        <v>37.229999999999997</v>
      </c>
      <c r="I339" s="2">
        <v>37.229999999999997</v>
      </c>
      <c r="J339" s="100">
        <f t="shared" si="20"/>
        <v>3394.8099999999995</v>
      </c>
      <c r="K339" s="2">
        <v>63.48</v>
      </c>
      <c r="L339" s="3">
        <f t="shared" si="21"/>
        <v>3331.3299999999995</v>
      </c>
      <c r="M339" s="101">
        <f t="shared" si="22"/>
        <v>0.98130086808981942</v>
      </c>
      <c r="O339" s="2">
        <v>0</v>
      </c>
      <c r="P339" s="3">
        <f t="shared" si="23"/>
        <v>-3394.8099999999995</v>
      </c>
    </row>
    <row r="340" spans="1:17" x14ac:dyDescent="0.35">
      <c r="A340">
        <v>74408</v>
      </c>
      <c r="B340" s="2">
        <v>0</v>
      </c>
      <c r="C340" s="2">
        <v>0</v>
      </c>
      <c r="D340" s="2">
        <v>0</v>
      </c>
      <c r="E340" s="2">
        <v>0</v>
      </c>
      <c r="F340" s="2">
        <v>12520.44</v>
      </c>
      <c r="G340" s="2">
        <v>22908.720000000001</v>
      </c>
      <c r="H340" s="2">
        <v>256.83999999999997</v>
      </c>
      <c r="I340" s="2">
        <v>256.83999999999997</v>
      </c>
      <c r="J340" s="100">
        <f t="shared" si="20"/>
        <v>23422.399999999994</v>
      </c>
      <c r="K340" s="2">
        <v>22137.96</v>
      </c>
      <c r="L340" s="3">
        <f t="shared" si="21"/>
        <v>1284.4399999999951</v>
      </c>
      <c r="M340" s="101">
        <f t="shared" si="22"/>
        <v>5.4838103695607425E-2</v>
      </c>
      <c r="O340" s="2">
        <v>0</v>
      </c>
      <c r="P340" s="3">
        <f t="shared" si="23"/>
        <v>-23422.399999999994</v>
      </c>
    </row>
    <row r="341" spans="1:17" x14ac:dyDescent="0.35">
      <c r="A341">
        <v>74413</v>
      </c>
      <c r="B341" s="2">
        <v>0</v>
      </c>
      <c r="C341" s="2">
        <v>0</v>
      </c>
      <c r="D341" s="2">
        <v>0</v>
      </c>
      <c r="E341" s="2">
        <v>0</v>
      </c>
      <c r="F341" s="2">
        <v>1404</v>
      </c>
      <c r="G341" s="2">
        <v>2568.96</v>
      </c>
      <c r="H341" s="2">
        <v>28.8</v>
      </c>
      <c r="I341" s="2">
        <v>28.8</v>
      </c>
      <c r="J341" s="100">
        <f t="shared" si="20"/>
        <v>2626.5600000000004</v>
      </c>
      <c r="K341" s="2">
        <v>2954.8799999999992</v>
      </c>
      <c r="L341" s="3">
        <f t="shared" si="21"/>
        <v>-328.3199999999988</v>
      </c>
      <c r="M341" s="101">
        <f t="shared" si="22"/>
        <v>-0.12499999999999953</v>
      </c>
      <c r="O341" s="2">
        <v>0</v>
      </c>
      <c r="P341" s="3">
        <f t="shared" si="23"/>
        <v>-2626.5600000000004</v>
      </c>
    </row>
    <row r="342" spans="1:17" x14ac:dyDescent="0.35">
      <c r="A342">
        <v>74501</v>
      </c>
      <c r="B342" s="2">
        <v>414601.47</v>
      </c>
      <c r="C342" s="2">
        <v>720696.17</v>
      </c>
      <c r="D342" s="2">
        <v>8504.57</v>
      </c>
      <c r="E342" s="2">
        <v>8504.57</v>
      </c>
      <c r="F342" s="2">
        <v>44819.01</v>
      </c>
      <c r="G342" s="2">
        <v>82007.53</v>
      </c>
      <c r="H342" s="2">
        <v>919.39</v>
      </c>
      <c r="I342" s="2">
        <v>919.39</v>
      </c>
      <c r="J342" s="100">
        <f t="shared" si="20"/>
        <v>821551.62</v>
      </c>
      <c r="K342" s="2">
        <v>734056.76</v>
      </c>
      <c r="L342" s="3">
        <f t="shared" si="21"/>
        <v>87494.859999999986</v>
      </c>
      <c r="M342" s="101">
        <f t="shared" si="22"/>
        <v>0.1064995282950084</v>
      </c>
      <c r="O342" s="2">
        <v>37917.56</v>
      </c>
      <c r="P342" s="3">
        <f t="shared" si="23"/>
        <v>-783634.06</v>
      </c>
    </row>
    <row r="343" spans="1:17" x14ac:dyDescent="0.35">
      <c r="A343">
        <v>74504</v>
      </c>
      <c r="B343" s="2">
        <v>70706.38</v>
      </c>
      <c r="C343" s="2">
        <v>119627.48</v>
      </c>
      <c r="D343" s="2">
        <v>1450.4</v>
      </c>
      <c r="E343" s="2">
        <v>1450.4</v>
      </c>
      <c r="F343" s="2">
        <v>14624.56</v>
      </c>
      <c r="G343" s="2">
        <v>25930.86</v>
      </c>
      <c r="H343" s="2">
        <v>316.77</v>
      </c>
      <c r="I343" s="2">
        <v>316.77</v>
      </c>
      <c r="J343" s="100">
        <f t="shared" si="20"/>
        <v>149092.68</v>
      </c>
      <c r="K343" s="2">
        <v>165009.89000000001</v>
      </c>
      <c r="L343" s="3">
        <f t="shared" si="21"/>
        <v>-15917.210000000021</v>
      </c>
      <c r="M343" s="101">
        <f t="shared" si="22"/>
        <v>-0.10676050628374258</v>
      </c>
      <c r="O343" s="2">
        <v>9747.41</v>
      </c>
      <c r="P343" s="3">
        <f t="shared" si="23"/>
        <v>-139345.26999999999</v>
      </c>
    </row>
    <row r="344" spans="1:17" x14ac:dyDescent="0.35">
      <c r="A344">
        <v>74506</v>
      </c>
      <c r="B344" s="2">
        <v>0</v>
      </c>
      <c r="C344" s="2">
        <v>0</v>
      </c>
      <c r="D344" s="2">
        <v>0</v>
      </c>
      <c r="E344" s="2">
        <v>0</v>
      </c>
      <c r="F344" s="2">
        <v>0</v>
      </c>
      <c r="G344" s="2">
        <v>0</v>
      </c>
      <c r="H344" s="2">
        <v>0</v>
      </c>
      <c r="I344" s="2">
        <v>0</v>
      </c>
      <c r="J344" s="100">
        <f t="shared" si="20"/>
        <v>0</v>
      </c>
      <c r="K344" s="2">
        <v>0</v>
      </c>
      <c r="L344" s="3">
        <f t="shared" si="21"/>
        <v>0</v>
      </c>
      <c r="M344" s="101">
        <f t="shared" si="22"/>
        <v>0</v>
      </c>
      <c r="O344" s="2">
        <v>41.39</v>
      </c>
      <c r="P344" s="3">
        <f t="shared" si="23"/>
        <v>41.39</v>
      </c>
      <c r="Q344" t="s">
        <v>76</v>
      </c>
    </row>
    <row r="345" spans="1:17" x14ac:dyDescent="0.35">
      <c r="A345">
        <v>74509</v>
      </c>
      <c r="B345" s="2">
        <v>13827.06</v>
      </c>
      <c r="C345" s="2">
        <v>23857.39</v>
      </c>
      <c r="D345" s="2">
        <v>283.64999999999998</v>
      </c>
      <c r="E345" s="2">
        <v>283.64999999999998</v>
      </c>
      <c r="F345" s="2">
        <v>0</v>
      </c>
      <c r="G345" s="2">
        <v>0</v>
      </c>
      <c r="H345" s="2">
        <v>0</v>
      </c>
      <c r="I345" s="2">
        <v>0</v>
      </c>
      <c r="J345" s="100">
        <f t="shared" si="20"/>
        <v>24424.690000000002</v>
      </c>
      <c r="K345" s="2">
        <v>27311.11</v>
      </c>
      <c r="L345" s="3">
        <f t="shared" si="21"/>
        <v>-2886.4199999999983</v>
      </c>
      <c r="M345" s="101">
        <f t="shared" si="22"/>
        <v>-0.1181763207639482</v>
      </c>
      <c r="O345" s="2">
        <v>1442.48</v>
      </c>
      <c r="P345" s="3">
        <f t="shared" si="23"/>
        <v>-22982.210000000003</v>
      </c>
    </row>
    <row r="346" spans="1:17" x14ac:dyDescent="0.35">
      <c r="A346">
        <v>74510</v>
      </c>
      <c r="B346" s="2">
        <v>4199.88</v>
      </c>
      <c r="C346" s="2">
        <v>7322.08</v>
      </c>
      <c r="D346" s="2">
        <v>86.15</v>
      </c>
      <c r="E346" s="2">
        <v>86.15</v>
      </c>
      <c r="F346" s="2">
        <v>0</v>
      </c>
      <c r="G346" s="2">
        <v>0</v>
      </c>
      <c r="H346" s="2">
        <v>0</v>
      </c>
      <c r="I346" s="2">
        <v>0</v>
      </c>
      <c r="J346" s="100">
        <f t="shared" si="20"/>
        <v>7494.3799999999992</v>
      </c>
      <c r="K346" s="2">
        <v>7336.9800000000005</v>
      </c>
      <c r="L346" s="3">
        <f t="shared" si="21"/>
        <v>157.39999999999873</v>
      </c>
      <c r="M346" s="101">
        <f t="shared" si="22"/>
        <v>2.100240446841483E-2</v>
      </c>
      <c r="O346" s="2">
        <v>362.64</v>
      </c>
      <c r="P346" s="3">
        <f t="shared" si="23"/>
        <v>-7131.7399999999989</v>
      </c>
    </row>
    <row r="347" spans="1:17" x14ac:dyDescent="0.35">
      <c r="A347">
        <v>74601</v>
      </c>
      <c r="B347" s="2">
        <v>1442727.39</v>
      </c>
      <c r="C347" s="2">
        <v>2507407.4500000002</v>
      </c>
      <c r="D347" s="2">
        <v>29594.29</v>
      </c>
      <c r="E347" s="2">
        <v>29594.29</v>
      </c>
      <c r="F347" s="2">
        <v>67389.62</v>
      </c>
      <c r="G347" s="2">
        <v>123305.64</v>
      </c>
      <c r="H347" s="2">
        <v>1382.32</v>
      </c>
      <c r="I347" s="2">
        <v>1382.32</v>
      </c>
      <c r="J347" s="100">
        <f t="shared" si="20"/>
        <v>2692666.31</v>
      </c>
      <c r="K347" s="2">
        <v>2555762.5300000003</v>
      </c>
      <c r="L347" s="3">
        <f t="shared" si="21"/>
        <v>136903.7799999998</v>
      </c>
      <c r="M347" s="101">
        <f t="shared" si="22"/>
        <v>5.0843203070342492E-2</v>
      </c>
      <c r="O347" s="2">
        <v>132413.25</v>
      </c>
      <c r="P347" s="3">
        <f t="shared" si="23"/>
        <v>-2560253.06</v>
      </c>
    </row>
    <row r="348" spans="1:17" x14ac:dyDescent="0.35">
      <c r="A348">
        <v>74602</v>
      </c>
      <c r="B348" s="2">
        <v>1986233.84</v>
      </c>
      <c r="C348" s="2">
        <v>3454788.68</v>
      </c>
      <c r="D348" s="2">
        <v>40743.24</v>
      </c>
      <c r="E348" s="2">
        <v>40743.24</v>
      </c>
      <c r="F348" s="2">
        <v>257787.8</v>
      </c>
      <c r="G348" s="2">
        <v>471684.79</v>
      </c>
      <c r="H348" s="2">
        <v>5287.98</v>
      </c>
      <c r="I348" s="2">
        <v>5287.98</v>
      </c>
      <c r="J348" s="100">
        <f t="shared" si="20"/>
        <v>4018535.9100000011</v>
      </c>
      <c r="K348" s="2">
        <v>3907225.9499999997</v>
      </c>
      <c r="L348" s="3">
        <f t="shared" si="21"/>
        <v>111309.96000000136</v>
      </c>
      <c r="M348" s="101">
        <f t="shared" si="22"/>
        <v>2.7699132841642649E-2</v>
      </c>
      <c r="O348" s="2">
        <v>179510.52</v>
      </c>
      <c r="P348" s="3">
        <f t="shared" si="23"/>
        <v>-3839025.3900000011</v>
      </c>
    </row>
    <row r="349" spans="1:17" x14ac:dyDescent="0.35">
      <c r="A349">
        <v>74604</v>
      </c>
      <c r="B349" s="2">
        <v>499358.76</v>
      </c>
      <c r="C349" s="2">
        <v>884129.88</v>
      </c>
      <c r="D349" s="2">
        <v>10243.31</v>
      </c>
      <c r="E349" s="2">
        <v>10243.31</v>
      </c>
      <c r="F349" s="2">
        <v>20095.55</v>
      </c>
      <c r="G349" s="2">
        <v>36769.75</v>
      </c>
      <c r="H349" s="2">
        <v>412.23</v>
      </c>
      <c r="I349" s="2">
        <v>412.23</v>
      </c>
      <c r="J349" s="100">
        <f t="shared" si="20"/>
        <v>942210.71000000008</v>
      </c>
      <c r="K349" s="2">
        <v>882062.33</v>
      </c>
      <c r="L349" s="3">
        <f t="shared" si="21"/>
        <v>60148.380000000121</v>
      </c>
      <c r="M349" s="101">
        <f t="shared" si="22"/>
        <v>6.3837504033466275E-2</v>
      </c>
      <c r="O349" s="2">
        <v>29569.119999999999</v>
      </c>
      <c r="P349" s="3">
        <f t="shared" si="23"/>
        <v>-912641.59000000008</v>
      </c>
    </row>
    <row r="350" spans="1:17" x14ac:dyDescent="0.35">
      <c r="A350">
        <v>74607</v>
      </c>
      <c r="B350" s="2">
        <v>92891.520000000004</v>
      </c>
      <c r="C350" s="2">
        <v>160971.26</v>
      </c>
      <c r="D350" s="2">
        <v>1905.47</v>
      </c>
      <c r="E350" s="2">
        <v>0</v>
      </c>
      <c r="F350" s="2">
        <v>13889.98</v>
      </c>
      <c r="G350" s="2">
        <v>25415.19</v>
      </c>
      <c r="H350" s="2">
        <v>284.92</v>
      </c>
      <c r="I350" s="2">
        <v>0</v>
      </c>
      <c r="J350" s="100">
        <f t="shared" si="20"/>
        <v>188576.84000000003</v>
      </c>
      <c r="K350" s="2">
        <v>190693.31</v>
      </c>
      <c r="L350" s="3">
        <f t="shared" si="21"/>
        <v>-2116.4699999999721</v>
      </c>
      <c r="M350" s="101">
        <f t="shared" si="22"/>
        <v>-1.1223382468387803E-2</v>
      </c>
      <c r="O350" s="2">
        <v>8996.11</v>
      </c>
      <c r="P350" s="3">
        <f t="shared" si="23"/>
        <v>-179580.73000000004</v>
      </c>
    </row>
    <row r="351" spans="1:17" x14ac:dyDescent="0.35">
      <c r="A351">
        <v>74609</v>
      </c>
      <c r="B351" s="2">
        <v>218510.25</v>
      </c>
      <c r="C351" s="2">
        <v>379217.88</v>
      </c>
      <c r="D351" s="2">
        <v>4482.22</v>
      </c>
      <c r="E351" s="2">
        <v>4482.22</v>
      </c>
      <c r="F351" s="2">
        <v>16840.560000000001</v>
      </c>
      <c r="G351" s="2">
        <v>30814.02</v>
      </c>
      <c r="H351" s="2">
        <v>345.46</v>
      </c>
      <c r="I351" s="2">
        <v>345.46</v>
      </c>
      <c r="J351" s="100">
        <f t="shared" si="20"/>
        <v>419687.26</v>
      </c>
      <c r="K351" s="2">
        <v>416815.4599999999</v>
      </c>
      <c r="L351" s="3">
        <f t="shared" si="21"/>
        <v>2871.8000000001048</v>
      </c>
      <c r="M351" s="101">
        <f t="shared" si="22"/>
        <v>6.8427142629969391E-3</v>
      </c>
      <c r="O351" s="2">
        <v>20599.63</v>
      </c>
      <c r="P351" s="3">
        <f t="shared" si="23"/>
        <v>-399087.63</v>
      </c>
    </row>
    <row r="352" spans="1:17" x14ac:dyDescent="0.35">
      <c r="A352">
        <v>74612</v>
      </c>
      <c r="B352" s="2">
        <v>0</v>
      </c>
      <c r="C352" s="2">
        <v>0</v>
      </c>
      <c r="D352" s="2">
        <v>0</v>
      </c>
      <c r="E352" s="2">
        <v>0</v>
      </c>
      <c r="F352" s="2">
        <v>0</v>
      </c>
      <c r="G352" s="2">
        <v>0</v>
      </c>
      <c r="H352" s="2">
        <v>0</v>
      </c>
      <c r="I352" s="2">
        <v>0</v>
      </c>
      <c r="J352" s="100">
        <f t="shared" si="20"/>
        <v>0</v>
      </c>
      <c r="K352" s="2">
        <v>123.87000000000005</v>
      </c>
      <c r="L352" s="3">
        <f t="shared" si="21"/>
        <v>-123.87000000000005</v>
      </c>
      <c r="M352" s="101">
        <f t="shared" si="22"/>
        <v>0</v>
      </c>
      <c r="O352" s="2">
        <v>0</v>
      </c>
      <c r="P352" s="3">
        <f t="shared" si="23"/>
        <v>0</v>
      </c>
    </row>
    <row r="353" spans="1:17" x14ac:dyDescent="0.35">
      <c r="A353">
        <v>74613</v>
      </c>
      <c r="B353" s="2">
        <v>248830.25</v>
      </c>
      <c r="C353" s="2">
        <v>438748.76</v>
      </c>
      <c r="D353" s="2">
        <v>0</v>
      </c>
      <c r="E353" s="2">
        <v>0</v>
      </c>
      <c r="F353" s="2">
        <v>0</v>
      </c>
      <c r="G353" s="2">
        <v>0</v>
      </c>
      <c r="H353" s="2">
        <v>0</v>
      </c>
      <c r="I353" s="2">
        <v>0</v>
      </c>
      <c r="J353" s="100">
        <f t="shared" si="20"/>
        <v>438748.76</v>
      </c>
      <c r="K353" s="2">
        <v>408227.49</v>
      </c>
      <c r="L353" s="3">
        <f t="shared" si="21"/>
        <v>30521.270000000019</v>
      </c>
      <c r="M353" s="101">
        <f t="shared" si="22"/>
        <v>6.9564344751652449E-2</v>
      </c>
      <c r="O353" s="2">
        <v>16547.13</v>
      </c>
      <c r="P353" s="3">
        <f t="shared" si="23"/>
        <v>-422201.63</v>
      </c>
    </row>
    <row r="354" spans="1:17" x14ac:dyDescent="0.35">
      <c r="A354">
        <v>74620</v>
      </c>
      <c r="B354" s="2">
        <v>0</v>
      </c>
      <c r="C354" s="2">
        <v>0</v>
      </c>
      <c r="D354" s="2">
        <v>0</v>
      </c>
      <c r="E354" s="2">
        <v>0</v>
      </c>
      <c r="F354" s="2">
        <v>0</v>
      </c>
      <c r="G354" s="2">
        <v>0</v>
      </c>
      <c r="H354" s="2">
        <v>0</v>
      </c>
      <c r="I354" s="2">
        <v>0</v>
      </c>
      <c r="J354" s="100">
        <f t="shared" si="20"/>
        <v>0</v>
      </c>
      <c r="K354" s="2">
        <v>0</v>
      </c>
      <c r="L354" s="3">
        <f t="shared" si="21"/>
        <v>0</v>
      </c>
      <c r="M354" s="101">
        <f t="shared" si="22"/>
        <v>0</v>
      </c>
      <c r="O354" s="2">
        <v>171.75</v>
      </c>
      <c r="P354" s="3">
        <f t="shared" si="23"/>
        <v>171.75</v>
      </c>
      <c r="Q354" t="s">
        <v>77</v>
      </c>
    </row>
    <row r="355" spans="1:17" x14ac:dyDescent="0.35">
      <c r="A355">
        <v>75015</v>
      </c>
      <c r="B355" s="2">
        <v>0</v>
      </c>
      <c r="C355" s="2">
        <v>0</v>
      </c>
      <c r="D355" s="2">
        <v>0</v>
      </c>
      <c r="E355" s="2">
        <v>0</v>
      </c>
      <c r="F355" s="2">
        <v>19403.11</v>
      </c>
      <c r="G355" s="2">
        <v>32224.36</v>
      </c>
      <c r="H355" s="2">
        <v>416.9</v>
      </c>
      <c r="I355" s="2">
        <v>416.9</v>
      </c>
      <c r="J355" s="100">
        <f t="shared" si="20"/>
        <v>33058.160000000003</v>
      </c>
      <c r="K355" s="2">
        <v>0</v>
      </c>
      <c r="L355" s="3">
        <f t="shared" si="21"/>
        <v>33058.160000000003</v>
      </c>
      <c r="M355" s="101">
        <f t="shared" si="22"/>
        <v>1</v>
      </c>
      <c r="O355" s="2">
        <v>0</v>
      </c>
      <c r="P355" s="3">
        <f t="shared" si="23"/>
        <v>-33058.160000000003</v>
      </c>
    </row>
    <row r="356" spans="1:17" x14ac:dyDescent="0.35">
      <c r="A356">
        <v>80101</v>
      </c>
      <c r="B356" s="2">
        <v>0</v>
      </c>
      <c r="C356" s="109">
        <v>-223.88</v>
      </c>
      <c r="D356" s="2">
        <v>0</v>
      </c>
      <c r="E356" s="2">
        <v>0</v>
      </c>
      <c r="F356" s="2">
        <v>4616.8900000000003</v>
      </c>
      <c r="G356" s="2">
        <v>8447.73</v>
      </c>
      <c r="H356" s="2">
        <v>94.71</v>
      </c>
      <c r="I356" s="2">
        <v>94.71</v>
      </c>
      <c r="J356" s="100">
        <f t="shared" si="20"/>
        <v>8413.2699999999968</v>
      </c>
      <c r="K356" s="2">
        <v>6110.1499999999978</v>
      </c>
      <c r="L356" s="3">
        <f t="shared" si="21"/>
        <v>2303.119999999999</v>
      </c>
      <c r="M356" s="101">
        <f t="shared" si="22"/>
        <v>0.27374849493716474</v>
      </c>
      <c r="O356" s="2">
        <v>223.88</v>
      </c>
      <c r="P356" s="3">
        <f t="shared" si="23"/>
        <v>-8189.3899999999967</v>
      </c>
    </row>
    <row r="357" spans="1:17" x14ac:dyDescent="0.35">
      <c r="A357">
        <v>80201</v>
      </c>
      <c r="B357" s="2">
        <v>0</v>
      </c>
      <c r="C357" s="109">
        <v>-1121.76</v>
      </c>
      <c r="D357" s="2">
        <v>0</v>
      </c>
      <c r="E357" s="2">
        <v>0</v>
      </c>
      <c r="F357" s="2">
        <v>10965.63</v>
      </c>
      <c r="G357" s="2">
        <v>20063.89</v>
      </c>
      <c r="H357" s="2">
        <v>224.94</v>
      </c>
      <c r="I357" s="2">
        <v>224.94</v>
      </c>
      <c r="J357" s="100">
        <f t="shared" si="20"/>
        <v>19392.009999999995</v>
      </c>
      <c r="K357" s="2">
        <v>19401.089999999997</v>
      </c>
      <c r="L357" s="3">
        <f t="shared" si="21"/>
        <v>-9.0800000000017462</v>
      </c>
      <c r="M357" s="101">
        <f t="shared" si="22"/>
        <v>-4.6823408197508914E-4</v>
      </c>
      <c r="O357" s="2">
        <v>1121.76</v>
      </c>
      <c r="P357" s="3">
        <f t="shared" si="23"/>
        <v>-18270.249999999996</v>
      </c>
    </row>
    <row r="358" spans="1:17" x14ac:dyDescent="0.35">
      <c r="A358">
        <v>80401</v>
      </c>
      <c r="B358" s="2">
        <v>0</v>
      </c>
      <c r="C358" s="109">
        <v>-401.86</v>
      </c>
      <c r="D358" s="2">
        <v>0</v>
      </c>
      <c r="E358" s="2">
        <v>0</v>
      </c>
      <c r="F358" s="2">
        <v>5709.39</v>
      </c>
      <c r="G358" s="2">
        <v>10446.620000000001</v>
      </c>
      <c r="H358" s="2">
        <v>117.13</v>
      </c>
      <c r="I358" s="2">
        <v>117.13</v>
      </c>
      <c r="J358" s="100">
        <f t="shared" si="20"/>
        <v>10279.02</v>
      </c>
      <c r="K358" s="2">
        <v>9059.43</v>
      </c>
      <c r="L358" s="3">
        <f t="shared" si="21"/>
        <v>1219.5900000000001</v>
      </c>
      <c r="M358" s="101">
        <f t="shared" si="22"/>
        <v>0.11864847037947199</v>
      </c>
      <c r="O358" s="2">
        <v>401.86</v>
      </c>
      <c r="P358" s="3">
        <f t="shared" si="23"/>
        <v>-9877.16</v>
      </c>
    </row>
    <row r="359" spans="1:17" x14ac:dyDescent="0.35">
      <c r="A359">
        <v>80402</v>
      </c>
      <c r="B359" s="2">
        <v>0</v>
      </c>
      <c r="C359" s="109">
        <v>-142.85</v>
      </c>
      <c r="D359" s="2">
        <v>0</v>
      </c>
      <c r="E359" s="2">
        <v>0</v>
      </c>
      <c r="F359" s="2">
        <v>662.34</v>
      </c>
      <c r="G359" s="2">
        <v>1211.9100000000001</v>
      </c>
      <c r="H359" s="2">
        <v>13.59</v>
      </c>
      <c r="I359" s="2">
        <v>13.59</v>
      </c>
      <c r="J359" s="100">
        <f t="shared" si="20"/>
        <v>1096.2399999999998</v>
      </c>
      <c r="K359" s="2">
        <v>2707.17</v>
      </c>
      <c r="L359" s="3">
        <f t="shared" si="21"/>
        <v>-1610.9300000000003</v>
      </c>
      <c r="M359" s="101">
        <f t="shared" si="22"/>
        <v>-1.4695048529519088</v>
      </c>
      <c r="O359" s="2">
        <v>142.85</v>
      </c>
      <c r="P359" s="3">
        <f t="shared" si="23"/>
        <v>-953.38999999999976</v>
      </c>
    </row>
    <row r="360" spans="1:17" x14ac:dyDescent="0.35">
      <c r="A360">
        <v>80404</v>
      </c>
      <c r="B360" s="2">
        <v>0</v>
      </c>
      <c r="C360" s="2">
        <v>0</v>
      </c>
      <c r="D360" s="2">
        <v>0</v>
      </c>
      <c r="E360" s="2">
        <v>0</v>
      </c>
      <c r="F360" s="2">
        <v>1729.28</v>
      </c>
      <c r="G360" s="2">
        <v>3164.24</v>
      </c>
      <c r="H360" s="2">
        <v>35.47</v>
      </c>
      <c r="I360" s="2">
        <v>35.47</v>
      </c>
      <c r="J360" s="100">
        <f t="shared" si="20"/>
        <v>3235.1800000000003</v>
      </c>
      <c r="K360" s="2">
        <v>2928.3599999999997</v>
      </c>
      <c r="L360" s="3">
        <f t="shared" si="21"/>
        <v>306.82000000000062</v>
      </c>
      <c r="M360" s="101">
        <f t="shared" si="22"/>
        <v>9.4838617943978576E-2</v>
      </c>
      <c r="O360" s="2">
        <v>0</v>
      </c>
      <c r="P360" s="3">
        <f t="shared" si="23"/>
        <v>-3235.1800000000003</v>
      </c>
    </row>
    <row r="361" spans="1:17" x14ac:dyDescent="0.35">
      <c r="A361">
        <v>80405</v>
      </c>
      <c r="B361" s="2">
        <v>0</v>
      </c>
      <c r="C361" s="109">
        <v>-937.09</v>
      </c>
      <c r="D361" s="2">
        <v>0</v>
      </c>
      <c r="E361" s="2">
        <v>0</v>
      </c>
      <c r="F361" s="2">
        <v>4440.07</v>
      </c>
      <c r="G361" s="2">
        <v>8124.4</v>
      </c>
      <c r="H361" s="2">
        <v>91.11</v>
      </c>
      <c r="I361" s="2">
        <v>91.11</v>
      </c>
      <c r="J361" s="100">
        <f t="shared" si="20"/>
        <v>7369.5300000000007</v>
      </c>
      <c r="K361" s="2">
        <v>11599.240000000002</v>
      </c>
      <c r="L361" s="3">
        <f t="shared" si="21"/>
        <v>-4229.7100000000009</v>
      </c>
      <c r="M361" s="101">
        <f t="shared" si="22"/>
        <v>-0.57394569260183492</v>
      </c>
      <c r="O361" s="2">
        <v>937.09</v>
      </c>
      <c r="P361" s="3">
        <f t="shared" si="23"/>
        <v>-6432.4400000000005</v>
      </c>
    </row>
    <row r="362" spans="1:17" x14ac:dyDescent="0.35">
      <c r="A362">
        <v>80503</v>
      </c>
      <c r="B362" s="2">
        <v>0</v>
      </c>
      <c r="C362" s="2">
        <v>0</v>
      </c>
      <c r="D362" s="2">
        <v>0</v>
      </c>
      <c r="E362" s="2">
        <v>0</v>
      </c>
      <c r="F362" s="2">
        <v>0</v>
      </c>
      <c r="G362" s="2">
        <v>0</v>
      </c>
      <c r="H362" s="2">
        <v>0</v>
      </c>
      <c r="I362" s="2">
        <v>0</v>
      </c>
      <c r="J362" s="100">
        <f t="shared" si="20"/>
        <v>0</v>
      </c>
      <c r="K362" s="2">
        <v>0.24000000000000021</v>
      </c>
      <c r="L362" s="3">
        <f t="shared" si="21"/>
        <v>-0.24000000000000021</v>
      </c>
      <c r="M362" s="101">
        <f t="shared" si="22"/>
        <v>0</v>
      </c>
      <c r="O362" s="2">
        <v>19.43</v>
      </c>
      <c r="P362" s="3">
        <f t="shared" si="23"/>
        <v>19.43</v>
      </c>
      <c r="Q362" t="s">
        <v>118</v>
      </c>
    </row>
    <row r="363" spans="1:17" x14ac:dyDescent="0.35">
      <c r="A363">
        <v>80601</v>
      </c>
      <c r="B363" s="2">
        <v>0</v>
      </c>
      <c r="C363" s="109">
        <v>-13.31</v>
      </c>
      <c r="D363" s="2">
        <v>0</v>
      </c>
      <c r="E363" s="2">
        <v>0</v>
      </c>
      <c r="F363" s="2">
        <v>2712.43</v>
      </c>
      <c r="G363" s="2">
        <v>4963.16</v>
      </c>
      <c r="H363" s="2">
        <v>55.64</v>
      </c>
      <c r="I363" s="2">
        <v>55.64</v>
      </c>
      <c r="J363" s="100">
        <f t="shared" si="20"/>
        <v>5061.130000000001</v>
      </c>
      <c r="K363" s="2">
        <v>13325.78</v>
      </c>
      <c r="L363" s="3">
        <f t="shared" si="21"/>
        <v>-8264.65</v>
      </c>
      <c r="M363" s="101">
        <f t="shared" si="22"/>
        <v>-1.6329653654421044</v>
      </c>
      <c r="O363" s="2">
        <v>13.31</v>
      </c>
      <c r="P363" s="3">
        <f t="shared" si="23"/>
        <v>-5047.8200000000006</v>
      </c>
    </row>
    <row r="364" spans="1:17" x14ac:dyDescent="0.35">
      <c r="A364">
        <v>80701</v>
      </c>
      <c r="B364" s="2">
        <v>0</v>
      </c>
      <c r="C364" s="109">
        <v>-592.12</v>
      </c>
      <c r="D364" s="2">
        <v>0</v>
      </c>
      <c r="E364" s="2">
        <v>0</v>
      </c>
      <c r="F364" s="2">
        <v>404.01</v>
      </c>
      <c r="G364" s="2">
        <v>739.21</v>
      </c>
      <c r="H364" s="2">
        <v>8.2799999999999994</v>
      </c>
      <c r="I364" s="2">
        <v>8.2799999999999994</v>
      </c>
      <c r="J364" s="100">
        <f t="shared" si="20"/>
        <v>163.64999999999998</v>
      </c>
      <c r="K364" s="2">
        <v>413.65999999999997</v>
      </c>
      <c r="L364" s="3">
        <f t="shared" si="21"/>
        <v>-250.01</v>
      </c>
      <c r="M364" s="101">
        <f t="shared" si="22"/>
        <v>-1.5277115795905898</v>
      </c>
      <c r="O364" s="2">
        <v>592.12</v>
      </c>
      <c r="P364" s="3">
        <f t="shared" si="23"/>
        <v>428.47</v>
      </c>
      <c r="Q364" t="s">
        <v>119</v>
      </c>
    </row>
    <row r="365" spans="1:17" x14ac:dyDescent="0.35">
      <c r="A365">
        <v>80801</v>
      </c>
      <c r="B365" s="2">
        <v>542.17999999999995</v>
      </c>
      <c r="C365" s="2">
        <v>798.34</v>
      </c>
      <c r="D365" s="2">
        <v>11.11</v>
      </c>
      <c r="E365" s="2">
        <v>11.11</v>
      </c>
      <c r="F365" s="2">
        <v>17336.23</v>
      </c>
      <c r="G365" s="2">
        <v>31720.7</v>
      </c>
      <c r="H365" s="2">
        <v>355.6</v>
      </c>
      <c r="I365" s="2">
        <v>355.6</v>
      </c>
      <c r="J365" s="100">
        <f t="shared" si="20"/>
        <v>33252.460000000006</v>
      </c>
      <c r="K365" s="2">
        <v>38329.219999999994</v>
      </c>
      <c r="L365" s="3">
        <f t="shared" si="21"/>
        <v>-5076.7599999999875</v>
      </c>
      <c r="M365" s="101">
        <f t="shared" si="22"/>
        <v>-0.15267321575606696</v>
      </c>
      <c r="O365" s="2">
        <v>193.57</v>
      </c>
      <c r="P365" s="3">
        <f t="shared" si="23"/>
        <v>-33058.890000000007</v>
      </c>
    </row>
    <row r="366" spans="1:17" x14ac:dyDescent="0.35">
      <c r="A366">
        <v>81001</v>
      </c>
      <c r="B366" s="2">
        <v>0</v>
      </c>
      <c r="C366" s="109">
        <v>-2036.59</v>
      </c>
      <c r="D366" s="2">
        <v>0</v>
      </c>
      <c r="E366" s="2">
        <v>0</v>
      </c>
      <c r="F366" s="2">
        <v>20616.47</v>
      </c>
      <c r="G366" s="2">
        <v>37217.54</v>
      </c>
      <c r="H366" s="2">
        <v>424.83</v>
      </c>
      <c r="I366" s="2">
        <v>424.83</v>
      </c>
      <c r="J366" s="100">
        <f t="shared" si="20"/>
        <v>36030.61</v>
      </c>
      <c r="K366" s="2">
        <v>27058.679999999989</v>
      </c>
      <c r="L366" s="3">
        <f t="shared" si="21"/>
        <v>8971.9300000000112</v>
      </c>
      <c r="M366" s="101">
        <f t="shared" si="22"/>
        <v>0.24900855134009697</v>
      </c>
      <c r="O366" s="2">
        <v>2036.59</v>
      </c>
      <c r="P366" s="3">
        <f t="shared" si="23"/>
        <v>-33994.020000000004</v>
      </c>
    </row>
    <row r="367" spans="1:17" x14ac:dyDescent="0.35">
      <c r="A367">
        <v>81003</v>
      </c>
      <c r="B367" s="2">
        <v>0</v>
      </c>
      <c r="C367" s="2">
        <v>0</v>
      </c>
      <c r="D367" s="2">
        <v>0</v>
      </c>
      <c r="E367" s="2">
        <v>0</v>
      </c>
      <c r="F367" s="2">
        <v>232.12</v>
      </c>
      <c r="G367" s="2">
        <v>424.72</v>
      </c>
      <c r="H367" s="2">
        <v>4.76</v>
      </c>
      <c r="I367" s="2">
        <v>4.76</v>
      </c>
      <c r="J367" s="100">
        <f t="shared" si="20"/>
        <v>434.24</v>
      </c>
      <c r="K367" s="2">
        <v>3321.6499999999996</v>
      </c>
      <c r="L367" s="3">
        <f t="shared" si="21"/>
        <v>-2887.41</v>
      </c>
      <c r="M367" s="101">
        <f t="shared" si="22"/>
        <v>-6.649341378039793</v>
      </c>
      <c r="O367" s="2">
        <v>0</v>
      </c>
      <c r="P367" s="3">
        <f t="shared" si="23"/>
        <v>-434.24</v>
      </c>
    </row>
    <row r="368" spans="1:17" x14ac:dyDescent="0.35">
      <c r="A368">
        <v>81102</v>
      </c>
      <c r="B368" s="2">
        <v>0</v>
      </c>
      <c r="C368" s="109">
        <v>-735.12</v>
      </c>
      <c r="D368" s="2">
        <v>0</v>
      </c>
      <c r="E368" s="2">
        <v>0</v>
      </c>
      <c r="F368" s="2">
        <v>11432.71</v>
      </c>
      <c r="G368" s="2">
        <v>20918.91</v>
      </c>
      <c r="H368" s="2">
        <v>234.51</v>
      </c>
      <c r="I368" s="2">
        <v>234.51</v>
      </c>
      <c r="J368" s="100">
        <f t="shared" si="20"/>
        <v>20652.809999999998</v>
      </c>
      <c r="K368" s="2">
        <v>17712.53</v>
      </c>
      <c r="L368" s="3">
        <f t="shared" si="21"/>
        <v>2940.2799999999988</v>
      </c>
      <c r="M368" s="101">
        <f t="shared" si="22"/>
        <v>0.14236706772589294</v>
      </c>
      <c r="O368" s="2">
        <v>735.12</v>
      </c>
      <c r="P368" s="3">
        <f t="shared" si="23"/>
        <v>-19917.689999999999</v>
      </c>
    </row>
    <row r="369" spans="1:17" x14ac:dyDescent="0.35">
      <c r="A369">
        <v>81301</v>
      </c>
      <c r="B369" s="2">
        <v>0</v>
      </c>
      <c r="C369" s="109">
        <v>-371.49</v>
      </c>
      <c r="D369" s="2">
        <v>0</v>
      </c>
      <c r="E369" s="2">
        <v>0</v>
      </c>
      <c r="F369" s="2">
        <v>7871.82</v>
      </c>
      <c r="G369" s="2">
        <v>14403.7</v>
      </c>
      <c r="H369" s="2">
        <v>161.5</v>
      </c>
      <c r="I369" s="2">
        <v>161.5</v>
      </c>
      <c r="J369" s="100">
        <f t="shared" si="20"/>
        <v>14355.21</v>
      </c>
      <c r="K369" s="2">
        <v>12489.27</v>
      </c>
      <c r="L369" s="3">
        <f t="shared" si="21"/>
        <v>1865.9399999999987</v>
      </c>
      <c r="M369" s="101">
        <f t="shared" si="22"/>
        <v>0.12998346941633029</v>
      </c>
      <c r="O369" s="2">
        <v>371.49</v>
      </c>
      <c r="P369" s="3">
        <f t="shared" si="23"/>
        <v>-13983.72</v>
      </c>
    </row>
    <row r="370" spans="1:17" x14ac:dyDescent="0.35">
      <c r="A370">
        <v>81402</v>
      </c>
      <c r="B370" s="2">
        <v>0</v>
      </c>
      <c r="C370" s="2">
        <v>0</v>
      </c>
      <c r="D370" s="2">
        <v>0</v>
      </c>
      <c r="E370" s="2">
        <v>0</v>
      </c>
      <c r="F370" s="2">
        <v>888.92</v>
      </c>
      <c r="G370" s="2">
        <v>1626.32</v>
      </c>
      <c r="H370" s="2">
        <v>18.239999999999998</v>
      </c>
      <c r="I370" s="2">
        <v>18.239999999999998</v>
      </c>
      <c r="J370" s="100">
        <f t="shared" si="20"/>
        <v>1662.7999999999993</v>
      </c>
      <c r="K370" s="2">
        <v>1627.75</v>
      </c>
      <c r="L370" s="3">
        <f t="shared" si="21"/>
        <v>35.049999999999272</v>
      </c>
      <c r="M370" s="101">
        <f t="shared" si="22"/>
        <v>2.1078903055087375E-2</v>
      </c>
      <c r="O370" s="2">
        <v>0</v>
      </c>
      <c r="P370" s="3">
        <f t="shared" si="23"/>
        <v>-1662.7999999999993</v>
      </c>
    </row>
    <row r="371" spans="1:17" x14ac:dyDescent="0.35">
      <c r="A371">
        <v>81403</v>
      </c>
      <c r="B371" s="2">
        <v>0</v>
      </c>
      <c r="C371" s="109">
        <v>-9.25</v>
      </c>
      <c r="D371" s="2">
        <v>0</v>
      </c>
      <c r="E371" s="2">
        <v>0</v>
      </c>
      <c r="F371" s="2">
        <v>13.57</v>
      </c>
      <c r="G371" s="2">
        <v>24.82</v>
      </c>
      <c r="H371" s="2">
        <v>0.28000000000000003</v>
      </c>
      <c r="I371" s="2">
        <v>0.28000000000000003</v>
      </c>
      <c r="J371" s="100">
        <f t="shared" si="20"/>
        <v>16.130000000000003</v>
      </c>
      <c r="K371" s="2">
        <v>0.1599999999999997</v>
      </c>
      <c r="L371" s="3">
        <f t="shared" si="21"/>
        <v>15.970000000000002</v>
      </c>
      <c r="M371" s="101">
        <f t="shared" si="22"/>
        <v>0.99008059516429014</v>
      </c>
      <c r="O371" s="2">
        <v>9.25</v>
      </c>
      <c r="P371" s="3">
        <f t="shared" si="23"/>
        <v>-6.8800000000000026</v>
      </c>
    </row>
    <row r="372" spans="1:17" x14ac:dyDescent="0.35">
      <c r="A372">
        <v>81501</v>
      </c>
      <c r="B372" s="2">
        <v>0</v>
      </c>
      <c r="C372" s="109">
        <v>-853.91</v>
      </c>
      <c r="D372" s="2">
        <v>0</v>
      </c>
      <c r="E372" s="2">
        <v>0</v>
      </c>
      <c r="F372" s="2">
        <v>3346.45</v>
      </c>
      <c r="G372" s="2">
        <v>6123.27</v>
      </c>
      <c r="H372" s="2">
        <v>68.650000000000006</v>
      </c>
      <c r="I372" s="2">
        <v>68.650000000000006</v>
      </c>
      <c r="J372" s="100">
        <f t="shared" si="20"/>
        <v>5406.6600000000008</v>
      </c>
      <c r="K372" s="2">
        <v>6946.2400000000016</v>
      </c>
      <c r="L372" s="3">
        <f t="shared" si="21"/>
        <v>-1539.5800000000008</v>
      </c>
      <c r="M372" s="101">
        <f t="shared" si="22"/>
        <v>-0.28475620808410379</v>
      </c>
      <c r="O372" s="2">
        <v>853.91</v>
      </c>
      <c r="P372" s="3">
        <f t="shared" si="23"/>
        <v>-4552.7500000000009</v>
      </c>
    </row>
    <row r="373" spans="1:17" x14ac:dyDescent="0.35">
      <c r="A373">
        <v>81601</v>
      </c>
      <c r="B373" s="2">
        <v>0</v>
      </c>
      <c r="C373" s="109">
        <v>-16.91</v>
      </c>
      <c r="D373" s="2">
        <v>0</v>
      </c>
      <c r="E373" s="2">
        <v>0</v>
      </c>
      <c r="F373" s="2">
        <v>7041.62</v>
      </c>
      <c r="G373" s="2">
        <v>12884.3</v>
      </c>
      <c r="H373" s="2">
        <v>144.44999999999999</v>
      </c>
      <c r="I373" s="2">
        <v>144.44999999999999</v>
      </c>
      <c r="J373" s="100">
        <f t="shared" si="20"/>
        <v>13156.29</v>
      </c>
      <c r="K373" s="2">
        <v>14145.550000000003</v>
      </c>
      <c r="L373" s="3">
        <f t="shared" si="21"/>
        <v>-989.26000000000204</v>
      </c>
      <c r="M373" s="101">
        <f t="shared" si="22"/>
        <v>-7.5192930529807564E-2</v>
      </c>
      <c r="O373" s="2">
        <v>16.91</v>
      </c>
      <c r="P373" s="3">
        <f t="shared" si="23"/>
        <v>-13139.380000000001</v>
      </c>
    </row>
    <row r="374" spans="1:17" x14ac:dyDescent="0.35">
      <c r="A374">
        <v>81802</v>
      </c>
      <c r="B374" s="2">
        <v>21144.720000000001</v>
      </c>
      <c r="C374" s="2">
        <v>34154.89</v>
      </c>
      <c r="D374" s="2">
        <v>433.7</v>
      </c>
      <c r="E374" s="2">
        <v>433.7</v>
      </c>
      <c r="F374" s="2">
        <v>23449.54</v>
      </c>
      <c r="G374" s="2">
        <v>42906.71</v>
      </c>
      <c r="H374" s="2">
        <v>481</v>
      </c>
      <c r="I374" s="2">
        <v>481</v>
      </c>
      <c r="J374" s="100">
        <f t="shared" si="20"/>
        <v>78891</v>
      </c>
      <c r="K374" s="2">
        <v>82635.199999999997</v>
      </c>
      <c r="L374" s="3">
        <f t="shared" si="21"/>
        <v>-3744.1999999999971</v>
      </c>
      <c r="M374" s="101">
        <f t="shared" si="22"/>
        <v>-4.7460420073265605E-2</v>
      </c>
      <c r="O374" s="2">
        <v>4533.24</v>
      </c>
      <c r="P374" s="3">
        <f t="shared" si="23"/>
        <v>-74357.759999999995</v>
      </c>
    </row>
    <row r="375" spans="1:17" x14ac:dyDescent="0.35">
      <c r="A375">
        <v>81805</v>
      </c>
      <c r="B375" s="2">
        <v>0</v>
      </c>
      <c r="C375" s="2">
        <v>0</v>
      </c>
      <c r="D375" s="2">
        <v>0</v>
      </c>
      <c r="E375" s="2">
        <v>0</v>
      </c>
      <c r="F375" s="2">
        <v>2557.12</v>
      </c>
      <c r="G375" s="2">
        <v>4678.91</v>
      </c>
      <c r="H375" s="2">
        <v>52.47</v>
      </c>
      <c r="I375" s="2">
        <v>52.47</v>
      </c>
      <c r="J375" s="100">
        <f t="shared" si="20"/>
        <v>4783.8500000000004</v>
      </c>
      <c r="K375" s="2">
        <v>4690.119999999999</v>
      </c>
      <c r="L375" s="3">
        <f t="shared" si="21"/>
        <v>93.730000000001382</v>
      </c>
      <c r="M375" s="101">
        <f t="shared" si="22"/>
        <v>1.9593005633538128E-2</v>
      </c>
      <c r="O375" s="2">
        <v>0</v>
      </c>
      <c r="P375" s="3">
        <f t="shared" si="23"/>
        <v>-4783.8500000000004</v>
      </c>
    </row>
    <row r="376" spans="1:17" x14ac:dyDescent="0.35">
      <c r="A376">
        <v>81901</v>
      </c>
      <c r="B376" s="2">
        <v>0</v>
      </c>
      <c r="C376" s="2">
        <v>0</v>
      </c>
      <c r="D376" s="2">
        <v>0</v>
      </c>
      <c r="E376" s="2">
        <v>0</v>
      </c>
      <c r="F376" s="2">
        <v>905.54</v>
      </c>
      <c r="G376" s="2">
        <v>1656.92</v>
      </c>
      <c r="H376" s="2">
        <v>18.579999999999998</v>
      </c>
      <c r="I376" s="2">
        <v>18.579999999999998</v>
      </c>
      <c r="J376" s="100">
        <f t="shared" si="20"/>
        <v>1694.08</v>
      </c>
      <c r="K376" s="2">
        <v>1505.4900000000005</v>
      </c>
      <c r="L376" s="3">
        <f t="shared" si="21"/>
        <v>188.58999999999946</v>
      </c>
      <c r="M376" s="101">
        <f t="shared" si="22"/>
        <v>0.11132295995466535</v>
      </c>
      <c r="O376" s="2">
        <v>0</v>
      </c>
      <c r="P376" s="3">
        <f t="shared" si="23"/>
        <v>-1694.08</v>
      </c>
    </row>
    <row r="377" spans="1:17" x14ac:dyDescent="0.35">
      <c r="A377">
        <v>82001</v>
      </c>
      <c r="B377" s="2">
        <v>0</v>
      </c>
      <c r="C377" s="2">
        <v>0</v>
      </c>
      <c r="D377" s="2">
        <v>0</v>
      </c>
      <c r="E377" s="2">
        <v>0</v>
      </c>
      <c r="F377" s="2">
        <v>0</v>
      </c>
      <c r="G377" s="2">
        <v>0</v>
      </c>
      <c r="H377" s="2">
        <v>0</v>
      </c>
      <c r="I377" s="2">
        <v>0</v>
      </c>
      <c r="J377" s="100">
        <f t="shared" si="20"/>
        <v>0</v>
      </c>
      <c r="K377" s="2">
        <v>24.16</v>
      </c>
      <c r="L377" s="3">
        <f t="shared" si="21"/>
        <v>-24.16</v>
      </c>
      <c r="M377" s="101">
        <f t="shared" si="22"/>
        <v>0</v>
      </c>
      <c r="O377" s="2">
        <v>24.16</v>
      </c>
      <c r="P377" s="3">
        <f t="shared" si="23"/>
        <v>24.16</v>
      </c>
      <c r="Q377" t="s">
        <v>78</v>
      </c>
    </row>
    <row r="378" spans="1:17" x14ac:dyDescent="0.35">
      <c r="A378">
        <v>82101</v>
      </c>
      <c r="B378" s="2">
        <v>0</v>
      </c>
      <c r="C378" s="109">
        <v>-948.53</v>
      </c>
      <c r="D378" s="2">
        <v>0</v>
      </c>
      <c r="E378" s="2">
        <v>0</v>
      </c>
      <c r="F378" s="2">
        <v>2319.64</v>
      </c>
      <c r="G378" s="2">
        <v>4244.25</v>
      </c>
      <c r="H378" s="2">
        <v>47.59</v>
      </c>
      <c r="I378" s="2">
        <v>47.59</v>
      </c>
      <c r="J378" s="100">
        <f t="shared" si="20"/>
        <v>3390.9</v>
      </c>
      <c r="K378" s="2">
        <v>6002.0299999999988</v>
      </c>
      <c r="L378" s="3">
        <f t="shared" si="21"/>
        <v>-2611.1299999999987</v>
      </c>
      <c r="M378" s="101">
        <f t="shared" si="22"/>
        <v>-0.77004040225308878</v>
      </c>
      <c r="O378" s="2">
        <v>948.53</v>
      </c>
      <c r="P378" s="3">
        <f t="shared" si="23"/>
        <v>-2442.37</v>
      </c>
    </row>
    <row r="379" spans="1:17" x14ac:dyDescent="0.35">
      <c r="A379">
        <v>82106</v>
      </c>
      <c r="B379" s="2">
        <v>0</v>
      </c>
      <c r="C379" s="2">
        <v>0</v>
      </c>
      <c r="D379" s="2">
        <v>0</v>
      </c>
      <c r="E379" s="2">
        <v>0</v>
      </c>
      <c r="F379" s="2">
        <v>12.68</v>
      </c>
      <c r="G379" s="2">
        <v>23.19</v>
      </c>
      <c r="H379" s="2">
        <v>0.26</v>
      </c>
      <c r="I379" s="2">
        <v>0.26</v>
      </c>
      <c r="J379" s="100">
        <f t="shared" si="20"/>
        <v>23.71</v>
      </c>
      <c r="K379" s="2">
        <v>370.52000000000015</v>
      </c>
      <c r="L379" s="3">
        <f t="shared" si="21"/>
        <v>-346.81000000000017</v>
      </c>
      <c r="M379" s="101">
        <f t="shared" si="22"/>
        <v>-14.627161535217216</v>
      </c>
      <c r="O379" s="2">
        <v>0</v>
      </c>
      <c r="P379" s="3">
        <f t="shared" si="23"/>
        <v>-23.71</v>
      </c>
    </row>
    <row r="380" spans="1:17" x14ac:dyDescent="0.35">
      <c r="A380">
        <v>82109</v>
      </c>
      <c r="B380" s="2">
        <v>0</v>
      </c>
      <c r="C380" s="2">
        <v>0</v>
      </c>
      <c r="D380" s="2">
        <v>0</v>
      </c>
      <c r="E380" s="2">
        <v>0</v>
      </c>
      <c r="F380" s="2">
        <v>0</v>
      </c>
      <c r="G380" s="2">
        <v>0</v>
      </c>
      <c r="H380" s="2">
        <v>0</v>
      </c>
      <c r="I380" s="2">
        <v>0</v>
      </c>
      <c r="J380" s="100">
        <f t="shared" si="20"/>
        <v>0</v>
      </c>
      <c r="K380" s="2">
        <v>195.64999999999992</v>
      </c>
      <c r="L380" s="3">
        <f t="shared" si="21"/>
        <v>-195.64999999999992</v>
      </c>
      <c r="M380" s="101">
        <f t="shared" si="22"/>
        <v>0</v>
      </c>
      <c r="O380" s="2">
        <v>1.32</v>
      </c>
      <c r="P380" s="3">
        <f t="shared" si="23"/>
        <v>1.32</v>
      </c>
      <c r="Q380" t="s">
        <v>120</v>
      </c>
    </row>
    <row r="381" spans="1:17" x14ac:dyDescent="0.35">
      <c r="A381">
        <v>82201</v>
      </c>
      <c r="B381" s="2">
        <v>0</v>
      </c>
      <c r="C381" s="109">
        <v>-990.82</v>
      </c>
      <c r="D381" s="2">
        <v>0</v>
      </c>
      <c r="E381" s="2">
        <v>0</v>
      </c>
      <c r="F381" s="2">
        <v>10026.33</v>
      </c>
      <c r="G381" s="2">
        <v>18345.46</v>
      </c>
      <c r="H381" s="2">
        <v>205.67</v>
      </c>
      <c r="I381" s="2">
        <v>205.67</v>
      </c>
      <c r="J381" s="100">
        <f t="shared" si="20"/>
        <v>17765.979999999996</v>
      </c>
      <c r="K381" s="2">
        <v>17977.410000000003</v>
      </c>
      <c r="L381" s="3">
        <f t="shared" si="21"/>
        <v>-211.43000000000757</v>
      </c>
      <c r="M381" s="101">
        <f t="shared" si="22"/>
        <v>-1.1900835191754557E-2</v>
      </c>
      <c r="O381" s="2">
        <v>990.82</v>
      </c>
      <c r="P381" s="3">
        <f t="shared" si="23"/>
        <v>-16775.159999999996</v>
      </c>
    </row>
    <row r="382" spans="1:17" x14ac:dyDescent="0.35">
      <c r="A382">
        <v>82301</v>
      </c>
      <c r="B382" s="2">
        <v>0</v>
      </c>
      <c r="C382" s="109">
        <v>-3201.09</v>
      </c>
      <c r="D382" s="2">
        <v>0</v>
      </c>
      <c r="E382" s="2">
        <v>0</v>
      </c>
      <c r="F382" s="2">
        <v>65422.32</v>
      </c>
      <c r="G382" s="2">
        <v>119705.74</v>
      </c>
      <c r="H382" s="2">
        <v>1341.99</v>
      </c>
      <c r="I382" s="2">
        <v>1341.99</v>
      </c>
      <c r="J382" s="100">
        <f t="shared" si="20"/>
        <v>119188.62999999998</v>
      </c>
      <c r="K382" s="2">
        <v>115400.95000000001</v>
      </c>
      <c r="L382" s="3">
        <f t="shared" si="21"/>
        <v>3787.6799999999639</v>
      </c>
      <c r="M382" s="101">
        <f t="shared" si="22"/>
        <v>3.1778870182499495E-2</v>
      </c>
      <c r="O382" s="2">
        <v>3201.09</v>
      </c>
      <c r="P382" s="3">
        <f t="shared" si="23"/>
        <v>-115987.53999999998</v>
      </c>
    </row>
    <row r="383" spans="1:17" x14ac:dyDescent="0.35">
      <c r="A383">
        <v>82401</v>
      </c>
      <c r="B383" s="2">
        <v>0</v>
      </c>
      <c r="C383" s="109">
        <v>-142.4</v>
      </c>
      <c r="D383" s="2">
        <v>0</v>
      </c>
      <c r="E383" s="2">
        <v>0</v>
      </c>
      <c r="F383" s="2">
        <v>3934.13</v>
      </c>
      <c r="G383" s="2">
        <v>7198.43</v>
      </c>
      <c r="H383" s="2">
        <v>80.7</v>
      </c>
      <c r="I383" s="2">
        <v>80.7</v>
      </c>
      <c r="J383" s="100">
        <f t="shared" si="20"/>
        <v>7217.4300000000012</v>
      </c>
      <c r="K383" s="2">
        <v>7292.4700000000012</v>
      </c>
      <c r="L383" s="3">
        <f t="shared" si="21"/>
        <v>-75.039999999999964</v>
      </c>
      <c r="M383" s="101">
        <f t="shared" si="22"/>
        <v>-1.0397052690500629E-2</v>
      </c>
      <c r="O383" s="2">
        <v>142.4</v>
      </c>
      <c r="P383" s="3">
        <f t="shared" si="23"/>
        <v>-7075.0300000000016</v>
      </c>
    </row>
    <row r="384" spans="1:17" x14ac:dyDescent="0.35">
      <c r="A384">
        <v>82402</v>
      </c>
      <c r="B384" s="2">
        <v>0</v>
      </c>
      <c r="C384" s="109">
        <v>-145.21</v>
      </c>
      <c r="D384" s="2">
        <v>0</v>
      </c>
      <c r="E384" s="2">
        <v>0</v>
      </c>
      <c r="F384" s="2">
        <v>11601.93</v>
      </c>
      <c r="G384" s="2">
        <v>21228.49</v>
      </c>
      <c r="H384" s="2">
        <v>238.01</v>
      </c>
      <c r="I384" s="2">
        <v>238.01</v>
      </c>
      <c r="J384" s="100">
        <f t="shared" si="20"/>
        <v>21559.300000000003</v>
      </c>
      <c r="K384" s="2">
        <v>31612.999999999996</v>
      </c>
      <c r="L384" s="3">
        <f t="shared" si="21"/>
        <v>-10053.699999999993</v>
      </c>
      <c r="M384" s="101">
        <f t="shared" si="22"/>
        <v>-0.46632775646704633</v>
      </c>
      <c r="O384" s="2">
        <v>145.21</v>
      </c>
      <c r="P384" s="3">
        <f t="shared" si="23"/>
        <v>-21414.090000000004</v>
      </c>
    </row>
    <row r="385" spans="1:17" x14ac:dyDescent="0.35">
      <c r="A385">
        <v>82501</v>
      </c>
      <c r="B385" s="2">
        <v>0</v>
      </c>
      <c r="C385" s="2">
        <v>0</v>
      </c>
      <c r="D385" s="2">
        <v>0</v>
      </c>
      <c r="E385" s="2">
        <v>0</v>
      </c>
      <c r="F385" s="2">
        <v>0</v>
      </c>
      <c r="G385" s="2">
        <v>0</v>
      </c>
      <c r="H385" s="2">
        <v>0</v>
      </c>
      <c r="I385" s="2">
        <v>0</v>
      </c>
      <c r="J385" s="100">
        <f t="shared" si="20"/>
        <v>0</v>
      </c>
      <c r="K385" s="2">
        <v>0</v>
      </c>
      <c r="L385" s="3">
        <f t="shared" si="21"/>
        <v>0</v>
      </c>
      <c r="M385" s="101">
        <f t="shared" si="22"/>
        <v>0</v>
      </c>
      <c r="O385" s="2">
        <v>238.91</v>
      </c>
      <c r="P385" s="3">
        <f t="shared" si="23"/>
        <v>238.91</v>
      </c>
      <c r="Q385" t="s">
        <v>79</v>
      </c>
    </row>
    <row r="386" spans="1:17" x14ac:dyDescent="0.35">
      <c r="A386">
        <v>82601</v>
      </c>
      <c r="B386" s="2">
        <v>0</v>
      </c>
      <c r="C386" s="109">
        <v>-2559.4699999999998</v>
      </c>
      <c r="D386" s="2">
        <v>0</v>
      </c>
      <c r="E386" s="2">
        <v>0</v>
      </c>
      <c r="F386" s="2">
        <v>29221.83</v>
      </c>
      <c r="G386" s="2">
        <v>53467.89</v>
      </c>
      <c r="H386" s="2">
        <v>599.42999999999995</v>
      </c>
      <c r="I386" s="2">
        <v>599.42999999999995</v>
      </c>
      <c r="J386" s="100">
        <f t="shared" si="20"/>
        <v>52107.279999999984</v>
      </c>
      <c r="K386" s="2">
        <v>43545.270000000004</v>
      </c>
      <c r="L386" s="3">
        <f t="shared" si="21"/>
        <v>8562.0099999999802</v>
      </c>
      <c r="M386" s="101">
        <f t="shared" si="22"/>
        <v>0.16431504388638177</v>
      </c>
      <c r="O386" s="2">
        <v>2559.4699999999998</v>
      </c>
      <c r="P386" s="3">
        <f t="shared" si="23"/>
        <v>-49547.809999999983</v>
      </c>
    </row>
    <row r="387" spans="1:17" x14ac:dyDescent="0.35">
      <c r="A387">
        <v>82701</v>
      </c>
      <c r="B387" s="2">
        <v>0</v>
      </c>
      <c r="C387" s="109">
        <v>-22.51</v>
      </c>
      <c r="D387" s="2">
        <v>0</v>
      </c>
      <c r="E387" s="2">
        <v>0</v>
      </c>
      <c r="F387" s="2">
        <v>2242.14</v>
      </c>
      <c r="G387" s="2">
        <v>4102.5200000000004</v>
      </c>
      <c r="H387" s="2">
        <v>45.99</v>
      </c>
      <c r="I387" s="2">
        <v>45.99</v>
      </c>
      <c r="J387" s="100">
        <f t="shared" ref="J387:J450" si="24">SUM(C387:I387)-F387</f>
        <v>4171.99</v>
      </c>
      <c r="K387" s="2">
        <v>3591.21</v>
      </c>
      <c r="L387" s="3">
        <f t="shared" ref="L387:L450" si="25">J387-K387</f>
        <v>580.77999999999975</v>
      </c>
      <c r="M387" s="101">
        <f t="shared" ref="M387:M450" si="26">IF(J387=0,0,L387/J387)</f>
        <v>0.13920934613937228</v>
      </c>
      <c r="O387" s="2">
        <v>22.51</v>
      </c>
      <c r="P387" s="3">
        <f t="shared" ref="P387:P450" si="27">O387-J387</f>
        <v>-4149.4799999999996</v>
      </c>
    </row>
    <row r="388" spans="1:17" x14ac:dyDescent="0.35">
      <c r="A388">
        <v>82801</v>
      </c>
      <c r="B388" s="2">
        <v>0</v>
      </c>
      <c r="C388" s="109">
        <v>-220.26</v>
      </c>
      <c r="D388" s="2">
        <v>0</v>
      </c>
      <c r="E388" s="2">
        <v>0</v>
      </c>
      <c r="F388" s="2">
        <v>2387.08</v>
      </c>
      <c r="G388" s="2">
        <v>4367.63</v>
      </c>
      <c r="H388" s="2">
        <v>48.98</v>
      </c>
      <c r="I388" s="2">
        <v>48.98</v>
      </c>
      <c r="J388" s="100">
        <f t="shared" si="24"/>
        <v>4245.329999999999</v>
      </c>
      <c r="K388" s="2">
        <v>4489.67</v>
      </c>
      <c r="L388" s="3">
        <f t="shared" si="25"/>
        <v>-244.34000000000106</v>
      </c>
      <c r="M388" s="101">
        <f t="shared" si="26"/>
        <v>-5.7555007502361678E-2</v>
      </c>
      <c r="O388" s="2">
        <v>220.26</v>
      </c>
      <c r="P388" s="3">
        <f t="shared" si="27"/>
        <v>-4025.0699999999988</v>
      </c>
    </row>
    <row r="389" spans="1:17" x14ac:dyDescent="0.35">
      <c r="A389">
        <v>82901</v>
      </c>
      <c r="B389" s="2">
        <v>0</v>
      </c>
      <c r="C389" s="109">
        <v>-721.05</v>
      </c>
      <c r="D389" s="2">
        <v>0</v>
      </c>
      <c r="E389" s="2">
        <v>0</v>
      </c>
      <c r="F389" s="2">
        <v>13744.27</v>
      </c>
      <c r="G389" s="2">
        <v>25148.44</v>
      </c>
      <c r="H389" s="2">
        <v>281.95</v>
      </c>
      <c r="I389" s="2">
        <v>281.95</v>
      </c>
      <c r="J389" s="100">
        <f t="shared" si="24"/>
        <v>24991.289999999997</v>
      </c>
      <c r="K389" s="2">
        <v>17507.430000000004</v>
      </c>
      <c r="L389" s="3">
        <f t="shared" si="25"/>
        <v>7483.8599999999933</v>
      </c>
      <c r="M389" s="101">
        <f t="shared" si="26"/>
        <v>0.29945873142202722</v>
      </c>
      <c r="O389" s="2">
        <v>721.05</v>
      </c>
      <c r="P389" s="3">
        <f t="shared" si="27"/>
        <v>-24270.239999999998</v>
      </c>
    </row>
    <row r="390" spans="1:17" x14ac:dyDescent="0.35">
      <c r="A390">
        <v>83001</v>
      </c>
      <c r="B390" s="2">
        <v>0</v>
      </c>
      <c r="C390" s="109">
        <v>-216.1</v>
      </c>
      <c r="D390" s="2">
        <v>0</v>
      </c>
      <c r="E390" s="2">
        <v>0</v>
      </c>
      <c r="F390" s="2">
        <v>1018.61</v>
      </c>
      <c r="G390" s="2">
        <v>1863.79</v>
      </c>
      <c r="H390" s="2">
        <v>20.89</v>
      </c>
      <c r="I390" s="2">
        <v>20.89</v>
      </c>
      <c r="J390" s="100">
        <f t="shared" si="24"/>
        <v>1689.4699999999998</v>
      </c>
      <c r="K390" s="2">
        <v>0</v>
      </c>
      <c r="L390" s="3">
        <f t="shared" si="25"/>
        <v>1689.4699999999998</v>
      </c>
      <c r="M390" s="101">
        <f t="shared" si="26"/>
        <v>1</v>
      </c>
      <c r="O390" s="2">
        <v>216.1</v>
      </c>
      <c r="P390" s="3">
        <f t="shared" si="27"/>
        <v>-1473.37</v>
      </c>
    </row>
    <row r="391" spans="1:17" x14ac:dyDescent="0.35">
      <c r="A391">
        <v>83005</v>
      </c>
      <c r="B391" s="2">
        <v>0</v>
      </c>
      <c r="C391" s="2">
        <v>0</v>
      </c>
      <c r="D391" s="2">
        <v>0</v>
      </c>
      <c r="E391" s="2">
        <v>0</v>
      </c>
      <c r="F391" s="2">
        <v>6749.52</v>
      </c>
      <c r="G391" s="2">
        <v>12349.94</v>
      </c>
      <c r="H391" s="2">
        <v>138.44</v>
      </c>
      <c r="I391" s="2">
        <v>138.44</v>
      </c>
      <c r="J391" s="100">
        <f t="shared" si="24"/>
        <v>12626.819999999996</v>
      </c>
      <c r="K391" s="2">
        <v>9553.02</v>
      </c>
      <c r="L391" s="3">
        <f t="shared" si="25"/>
        <v>3073.7999999999956</v>
      </c>
      <c r="M391" s="101">
        <f t="shared" si="26"/>
        <v>0.24343421384006397</v>
      </c>
      <c r="O391" s="2">
        <v>0</v>
      </c>
      <c r="P391" s="3">
        <f t="shared" si="27"/>
        <v>-12626.819999999996</v>
      </c>
    </row>
    <row r="392" spans="1:17" x14ac:dyDescent="0.35">
      <c r="A392">
        <v>83101</v>
      </c>
      <c r="B392" s="2">
        <v>0</v>
      </c>
      <c r="C392" s="2">
        <v>0</v>
      </c>
      <c r="D392" s="2">
        <v>0</v>
      </c>
      <c r="E392" s="2">
        <v>0</v>
      </c>
      <c r="F392" s="2">
        <v>0</v>
      </c>
      <c r="G392" s="2">
        <v>0</v>
      </c>
      <c r="H392" s="2">
        <v>0</v>
      </c>
      <c r="I392" s="2">
        <v>0</v>
      </c>
      <c r="J392" s="100">
        <f t="shared" si="24"/>
        <v>0</v>
      </c>
      <c r="K392" s="2">
        <v>398.36</v>
      </c>
      <c r="L392" s="3">
        <f t="shared" si="25"/>
        <v>-398.36</v>
      </c>
      <c r="M392" s="101">
        <f t="shared" si="26"/>
        <v>0</v>
      </c>
      <c r="O392" s="2">
        <v>0</v>
      </c>
      <c r="P392" s="3">
        <f t="shared" si="27"/>
        <v>0</v>
      </c>
    </row>
    <row r="393" spans="1:17" x14ac:dyDescent="0.35">
      <c r="A393">
        <v>83202</v>
      </c>
      <c r="B393" s="2">
        <v>0</v>
      </c>
      <c r="C393" s="109">
        <v>-223.12</v>
      </c>
      <c r="D393" s="2">
        <v>0</v>
      </c>
      <c r="E393" s="2">
        <v>0</v>
      </c>
      <c r="F393" s="2">
        <v>8322.36</v>
      </c>
      <c r="G393" s="2">
        <v>15227.84</v>
      </c>
      <c r="H393" s="2">
        <v>170.73</v>
      </c>
      <c r="I393" s="2">
        <v>170.73</v>
      </c>
      <c r="J393" s="100">
        <f t="shared" si="24"/>
        <v>15346.18</v>
      </c>
      <c r="K393" s="2">
        <v>19968.580000000002</v>
      </c>
      <c r="L393" s="3">
        <f t="shared" si="25"/>
        <v>-4622.4000000000015</v>
      </c>
      <c r="M393" s="101">
        <f t="shared" si="26"/>
        <v>-0.30120850921858089</v>
      </c>
      <c r="O393" s="2">
        <v>223.12</v>
      </c>
      <c r="P393" s="3">
        <f t="shared" si="27"/>
        <v>-15123.06</v>
      </c>
    </row>
    <row r="394" spans="1:17" x14ac:dyDescent="0.35">
      <c r="A394">
        <v>83203</v>
      </c>
      <c r="B394" s="2">
        <v>0</v>
      </c>
      <c r="C394" s="2">
        <v>0</v>
      </c>
      <c r="D394" s="2">
        <v>0</v>
      </c>
      <c r="E394" s="2">
        <v>0</v>
      </c>
      <c r="F394" s="2">
        <v>145.82</v>
      </c>
      <c r="G394" s="2">
        <v>266.8</v>
      </c>
      <c r="H394" s="2">
        <v>2.99</v>
      </c>
      <c r="I394" s="2">
        <v>2.99</v>
      </c>
      <c r="J394" s="100">
        <f t="shared" si="24"/>
        <v>272.78000000000003</v>
      </c>
      <c r="K394" s="2">
        <v>264.47999999999996</v>
      </c>
      <c r="L394" s="3">
        <f t="shared" si="25"/>
        <v>8.3000000000000682</v>
      </c>
      <c r="M394" s="101">
        <f t="shared" si="26"/>
        <v>3.0427450692866294E-2</v>
      </c>
      <c r="O394" s="2">
        <v>0</v>
      </c>
      <c r="P394" s="3">
        <f t="shared" si="27"/>
        <v>-272.78000000000003</v>
      </c>
    </row>
    <row r="395" spans="1:17" x14ac:dyDescent="0.35">
      <c r="A395">
        <v>83205</v>
      </c>
      <c r="B395" s="2">
        <v>0</v>
      </c>
      <c r="C395" s="109">
        <v>-928.68</v>
      </c>
      <c r="D395" s="2">
        <v>0</v>
      </c>
      <c r="E395" s="2">
        <v>0</v>
      </c>
      <c r="F395" s="2">
        <v>9883.86</v>
      </c>
      <c r="G395" s="2">
        <v>18084.990000000002</v>
      </c>
      <c r="H395" s="2">
        <v>202.74</v>
      </c>
      <c r="I395" s="2">
        <v>202.74</v>
      </c>
      <c r="J395" s="100">
        <f t="shared" si="24"/>
        <v>17561.790000000005</v>
      </c>
      <c r="K395" s="2">
        <v>18215.159999999996</v>
      </c>
      <c r="L395" s="3">
        <f t="shared" si="25"/>
        <v>-653.36999999999171</v>
      </c>
      <c r="M395" s="101">
        <f t="shared" si="26"/>
        <v>-3.7204066328090223E-2</v>
      </c>
      <c r="O395" s="2">
        <v>928.68</v>
      </c>
      <c r="P395" s="3">
        <f t="shared" si="27"/>
        <v>-16633.110000000004</v>
      </c>
    </row>
    <row r="396" spans="1:17" x14ac:dyDescent="0.35">
      <c r="A396">
        <v>83206</v>
      </c>
      <c r="B396" s="2">
        <v>0</v>
      </c>
      <c r="C396" s="109">
        <v>-3090.7</v>
      </c>
      <c r="D396" s="2">
        <v>0</v>
      </c>
      <c r="E396" s="2">
        <v>0</v>
      </c>
      <c r="F396" s="2">
        <v>17374.13</v>
      </c>
      <c r="G396" s="2">
        <v>31799.83</v>
      </c>
      <c r="H396" s="2">
        <v>356.49</v>
      </c>
      <c r="I396" s="2">
        <v>356.49</v>
      </c>
      <c r="J396" s="100">
        <f t="shared" si="24"/>
        <v>29422.109999999997</v>
      </c>
      <c r="K396" s="2">
        <v>31419.540000000008</v>
      </c>
      <c r="L396" s="3">
        <f t="shared" si="25"/>
        <v>-1997.4300000000112</v>
      </c>
      <c r="M396" s="101">
        <f t="shared" si="26"/>
        <v>-6.7888740814306361E-2</v>
      </c>
      <c r="O396" s="2">
        <v>3090.7</v>
      </c>
      <c r="P396" s="3">
        <f t="shared" si="27"/>
        <v>-26331.409999999996</v>
      </c>
    </row>
    <row r="397" spans="1:17" x14ac:dyDescent="0.35">
      <c r="A397">
        <v>83402</v>
      </c>
      <c r="B397" s="2">
        <v>0</v>
      </c>
      <c r="C397" s="109">
        <v>-77.75</v>
      </c>
      <c r="D397" s="2">
        <v>0</v>
      </c>
      <c r="E397" s="2">
        <v>0</v>
      </c>
      <c r="F397" s="2">
        <v>1490.97</v>
      </c>
      <c r="G397" s="2">
        <v>2728.08</v>
      </c>
      <c r="H397" s="2">
        <v>30.58</v>
      </c>
      <c r="I397" s="2">
        <v>30.58</v>
      </c>
      <c r="J397" s="100">
        <f t="shared" si="24"/>
        <v>2711.49</v>
      </c>
      <c r="K397" s="2">
        <v>2902.0200000000004</v>
      </c>
      <c r="L397" s="3">
        <f t="shared" si="25"/>
        <v>-190.53000000000065</v>
      </c>
      <c r="M397" s="101">
        <f t="shared" si="26"/>
        <v>-7.0267638825885645E-2</v>
      </c>
      <c r="O397" s="2">
        <v>77.75</v>
      </c>
      <c r="P397" s="3">
        <f t="shared" si="27"/>
        <v>-2633.74</v>
      </c>
    </row>
    <row r="398" spans="1:17" x14ac:dyDescent="0.35">
      <c r="A398">
        <v>83501</v>
      </c>
      <c r="B398" s="109">
        <v>-14.61</v>
      </c>
      <c r="C398" s="109">
        <v>-677.71</v>
      </c>
      <c r="D398" s="109">
        <v>-0.3</v>
      </c>
      <c r="E398" s="109">
        <v>-0.3</v>
      </c>
      <c r="F398" s="2">
        <v>5622.75</v>
      </c>
      <c r="G398" s="2">
        <v>10288.299999999999</v>
      </c>
      <c r="H398" s="2">
        <v>115.33</v>
      </c>
      <c r="I398" s="2">
        <v>115.33</v>
      </c>
      <c r="J398" s="100">
        <f t="shared" si="24"/>
        <v>9840.65</v>
      </c>
      <c r="K398" s="2">
        <v>12007.760000000002</v>
      </c>
      <c r="L398" s="3">
        <f t="shared" si="25"/>
        <v>-2167.1100000000024</v>
      </c>
      <c r="M398" s="101">
        <f t="shared" si="26"/>
        <v>-0.22022020903090778</v>
      </c>
      <c r="O398" s="2">
        <v>650.95000000000005</v>
      </c>
      <c r="P398" s="3">
        <f t="shared" si="27"/>
        <v>-9189.6999999999989</v>
      </c>
    </row>
    <row r="399" spans="1:17" x14ac:dyDescent="0.35">
      <c r="A399">
        <v>83601</v>
      </c>
      <c r="B399" s="2">
        <v>0</v>
      </c>
      <c r="C399" s="109">
        <v>-671.91</v>
      </c>
      <c r="D399" s="2">
        <v>0</v>
      </c>
      <c r="E399" s="2">
        <v>0</v>
      </c>
      <c r="F399" s="2">
        <v>9112.09</v>
      </c>
      <c r="G399" s="2">
        <v>16673.12</v>
      </c>
      <c r="H399" s="2">
        <v>186.92</v>
      </c>
      <c r="I399" s="2">
        <v>186.92</v>
      </c>
      <c r="J399" s="100">
        <f t="shared" si="24"/>
        <v>16375.049999999996</v>
      </c>
      <c r="K399" s="2">
        <v>16372.889999999998</v>
      </c>
      <c r="L399" s="3">
        <f t="shared" si="25"/>
        <v>2.1599999999980355</v>
      </c>
      <c r="M399" s="101">
        <f t="shared" si="26"/>
        <v>1.3190799417394365E-4</v>
      </c>
      <c r="O399" s="2">
        <v>671.91</v>
      </c>
      <c r="P399" s="3">
        <f t="shared" si="27"/>
        <v>-15703.139999999996</v>
      </c>
    </row>
    <row r="400" spans="1:17" x14ac:dyDescent="0.35">
      <c r="A400">
        <v>83701</v>
      </c>
      <c r="B400" s="2">
        <v>0</v>
      </c>
      <c r="C400" s="109">
        <v>-164.7</v>
      </c>
      <c r="D400" s="2">
        <v>0</v>
      </c>
      <c r="E400" s="2">
        <v>0</v>
      </c>
      <c r="F400" s="2">
        <v>2106.94</v>
      </c>
      <c r="G400" s="2">
        <v>3855.05</v>
      </c>
      <c r="H400" s="2">
        <v>43.23</v>
      </c>
      <c r="I400" s="2">
        <v>43.23</v>
      </c>
      <c r="J400" s="100">
        <f t="shared" si="24"/>
        <v>3776.809999999999</v>
      </c>
      <c r="K400" s="2">
        <v>3752.37</v>
      </c>
      <c r="L400" s="3">
        <f t="shared" si="25"/>
        <v>24.439999999999145</v>
      </c>
      <c r="M400" s="101">
        <f t="shared" si="26"/>
        <v>6.4710695004512146E-3</v>
      </c>
      <c r="O400" s="2">
        <v>164.7</v>
      </c>
      <c r="P400" s="3">
        <f t="shared" si="27"/>
        <v>-3612.1099999999992</v>
      </c>
    </row>
    <row r="401" spans="1:17" x14ac:dyDescent="0.35">
      <c r="A401" s="103">
        <v>83806</v>
      </c>
      <c r="C401" s="2"/>
      <c r="J401" s="100">
        <f t="shared" si="24"/>
        <v>0</v>
      </c>
      <c r="K401" s="2">
        <v>18.239999999999998</v>
      </c>
      <c r="L401" s="3">
        <f t="shared" si="25"/>
        <v>-18.239999999999998</v>
      </c>
      <c r="M401" s="101">
        <f t="shared" si="26"/>
        <v>0</v>
      </c>
      <c r="O401" s="2">
        <v>0</v>
      </c>
      <c r="P401" s="3">
        <f t="shared" si="27"/>
        <v>0</v>
      </c>
    </row>
    <row r="402" spans="1:17" x14ac:dyDescent="0.35">
      <c r="A402">
        <v>83812</v>
      </c>
      <c r="B402" s="2">
        <v>0</v>
      </c>
      <c r="C402" s="109">
        <v>-711.16</v>
      </c>
      <c r="D402" s="2">
        <v>0</v>
      </c>
      <c r="E402" s="2">
        <v>0</v>
      </c>
      <c r="F402" s="2">
        <v>17470.12</v>
      </c>
      <c r="G402" s="2">
        <v>31965.71</v>
      </c>
      <c r="H402" s="2">
        <v>358.36</v>
      </c>
      <c r="I402" s="2">
        <v>358.36</v>
      </c>
      <c r="J402" s="100">
        <f t="shared" si="24"/>
        <v>31971.27</v>
      </c>
      <c r="K402" s="2">
        <v>25789.089999999997</v>
      </c>
      <c r="L402" s="3">
        <f t="shared" si="25"/>
        <v>6182.1800000000039</v>
      </c>
      <c r="M402" s="101">
        <f t="shared" si="26"/>
        <v>0.19336673206913593</v>
      </c>
      <c r="O402" s="2">
        <v>711.16</v>
      </c>
      <c r="P402" s="3">
        <f t="shared" si="27"/>
        <v>-31260.11</v>
      </c>
    </row>
    <row r="403" spans="1:17" x14ac:dyDescent="0.35">
      <c r="A403">
        <v>83901</v>
      </c>
      <c r="B403" s="2">
        <v>0</v>
      </c>
      <c r="C403" s="109">
        <v>-209.61</v>
      </c>
      <c r="D403" s="2">
        <v>0</v>
      </c>
      <c r="E403" s="2">
        <v>0</v>
      </c>
      <c r="F403" s="2">
        <v>1738.82</v>
      </c>
      <c r="G403" s="2">
        <v>3181.77</v>
      </c>
      <c r="H403" s="2">
        <v>35.67</v>
      </c>
      <c r="I403" s="2">
        <v>35.67</v>
      </c>
      <c r="J403" s="100">
        <f t="shared" si="24"/>
        <v>3043.5</v>
      </c>
      <c r="K403" s="2">
        <v>2710.7099999999991</v>
      </c>
      <c r="L403" s="3">
        <f t="shared" si="25"/>
        <v>332.79000000000087</v>
      </c>
      <c r="M403" s="101">
        <f t="shared" si="26"/>
        <v>0.1093445046821097</v>
      </c>
      <c r="O403" s="2">
        <v>209.61</v>
      </c>
      <c r="P403" s="3">
        <f t="shared" si="27"/>
        <v>-2833.89</v>
      </c>
    </row>
    <row r="404" spans="1:17" x14ac:dyDescent="0.35">
      <c r="A404">
        <v>84002</v>
      </c>
      <c r="B404" s="2">
        <v>0</v>
      </c>
      <c r="C404" s="109">
        <v>-3169.73</v>
      </c>
      <c r="D404" s="2">
        <v>0</v>
      </c>
      <c r="E404" s="2">
        <v>0</v>
      </c>
      <c r="F404" s="2">
        <v>12774.66</v>
      </c>
      <c r="G404" s="2">
        <v>23374.34</v>
      </c>
      <c r="H404" s="2">
        <v>262.01</v>
      </c>
      <c r="I404" s="2">
        <v>262.01</v>
      </c>
      <c r="J404" s="100">
        <f t="shared" si="24"/>
        <v>20728.630000000008</v>
      </c>
      <c r="K404" s="2">
        <v>34332.200000000004</v>
      </c>
      <c r="L404" s="3">
        <f t="shared" si="25"/>
        <v>-13603.569999999996</v>
      </c>
      <c r="M404" s="101">
        <f t="shared" si="26"/>
        <v>-0.65626961357311075</v>
      </c>
      <c r="O404" s="2">
        <v>3169.73</v>
      </c>
      <c r="P404" s="3">
        <f t="shared" si="27"/>
        <v>-17558.900000000009</v>
      </c>
    </row>
    <row r="405" spans="1:17" x14ac:dyDescent="0.35">
      <c r="A405">
        <v>84003</v>
      </c>
      <c r="B405" s="2">
        <v>0</v>
      </c>
      <c r="C405" s="109">
        <v>-4792.04</v>
      </c>
      <c r="D405" s="2">
        <v>0</v>
      </c>
      <c r="E405" s="2">
        <v>0</v>
      </c>
      <c r="F405" s="2">
        <v>41016.730000000003</v>
      </c>
      <c r="G405" s="2">
        <v>75049.919999999998</v>
      </c>
      <c r="H405" s="2">
        <v>841.37</v>
      </c>
      <c r="I405" s="2">
        <v>841.37</v>
      </c>
      <c r="J405" s="100">
        <f t="shared" si="24"/>
        <v>71940.62</v>
      </c>
      <c r="K405" s="2">
        <v>85458.880000000005</v>
      </c>
      <c r="L405" s="3">
        <f t="shared" si="25"/>
        <v>-13518.260000000009</v>
      </c>
      <c r="M405" s="101">
        <f t="shared" si="26"/>
        <v>-0.18790858349566644</v>
      </c>
      <c r="O405" s="2">
        <v>4792.04</v>
      </c>
      <c r="P405" s="3">
        <f t="shared" si="27"/>
        <v>-67148.58</v>
      </c>
    </row>
    <row r="406" spans="1:17" x14ac:dyDescent="0.35">
      <c r="A406">
        <v>84203</v>
      </c>
      <c r="B406" s="2">
        <v>0</v>
      </c>
      <c r="C406" s="109">
        <v>-1206.1400000000001</v>
      </c>
      <c r="D406" s="2">
        <v>0</v>
      </c>
      <c r="E406" s="2">
        <v>0</v>
      </c>
      <c r="F406" s="2">
        <v>2494.2199999999998</v>
      </c>
      <c r="G406" s="2">
        <v>4563.74</v>
      </c>
      <c r="H406" s="2">
        <v>51.16</v>
      </c>
      <c r="I406" s="2">
        <v>51.16</v>
      </c>
      <c r="J406" s="100">
        <f t="shared" si="24"/>
        <v>3459.9199999999996</v>
      </c>
      <c r="K406" s="2">
        <v>6700.92</v>
      </c>
      <c r="L406" s="3">
        <f t="shared" si="25"/>
        <v>-3241.0000000000005</v>
      </c>
      <c r="M406" s="101">
        <f t="shared" si="26"/>
        <v>-0.93672686073666467</v>
      </c>
      <c r="O406" s="2">
        <v>1206.1400000000001</v>
      </c>
      <c r="P406" s="3">
        <f t="shared" si="27"/>
        <v>-2253.7799999999997</v>
      </c>
    </row>
    <row r="407" spans="1:17" x14ac:dyDescent="0.35">
      <c r="A407">
        <v>84207</v>
      </c>
      <c r="B407" s="2">
        <v>0</v>
      </c>
      <c r="C407" s="109">
        <v>-660.95</v>
      </c>
      <c r="D407" s="2">
        <v>0</v>
      </c>
      <c r="E407" s="2">
        <v>0</v>
      </c>
      <c r="F407" s="2">
        <v>7500.88</v>
      </c>
      <c r="G407" s="2">
        <v>13724.57</v>
      </c>
      <c r="H407" s="2">
        <v>153.86000000000001</v>
      </c>
      <c r="I407" s="2">
        <v>153.86000000000001</v>
      </c>
      <c r="J407" s="100">
        <f t="shared" si="24"/>
        <v>13371.34</v>
      </c>
      <c r="K407" s="2">
        <v>15645.670000000004</v>
      </c>
      <c r="L407" s="3">
        <f t="shared" si="25"/>
        <v>-2274.3300000000036</v>
      </c>
      <c r="M407" s="101">
        <f t="shared" si="26"/>
        <v>-0.17008990871520757</v>
      </c>
      <c r="O407" s="2">
        <v>660.95</v>
      </c>
      <c r="P407" s="3">
        <f t="shared" si="27"/>
        <v>-12710.39</v>
      </c>
    </row>
    <row r="408" spans="1:17" x14ac:dyDescent="0.35">
      <c r="A408">
        <v>84208</v>
      </c>
      <c r="B408" s="2">
        <v>0</v>
      </c>
      <c r="C408" s="109">
        <v>-152.56</v>
      </c>
      <c r="D408" s="2">
        <v>0</v>
      </c>
      <c r="E408" s="2">
        <v>0</v>
      </c>
      <c r="F408" s="2">
        <v>1692.29</v>
      </c>
      <c r="G408" s="2">
        <v>3096.38</v>
      </c>
      <c r="H408" s="2">
        <v>34.700000000000003</v>
      </c>
      <c r="I408" s="2">
        <v>34.700000000000003</v>
      </c>
      <c r="J408" s="100">
        <f t="shared" si="24"/>
        <v>3013.2200000000003</v>
      </c>
      <c r="K408" s="2">
        <v>1830.9</v>
      </c>
      <c r="L408" s="3">
        <f t="shared" si="25"/>
        <v>1182.3200000000002</v>
      </c>
      <c r="M408" s="101">
        <f t="shared" si="26"/>
        <v>0.39237758942261103</v>
      </c>
      <c r="O408" s="2">
        <v>152.56</v>
      </c>
      <c r="P408" s="3">
        <f t="shared" si="27"/>
        <v>-2860.6600000000003</v>
      </c>
    </row>
    <row r="409" spans="1:17" x14ac:dyDescent="0.35">
      <c r="A409">
        <v>84209</v>
      </c>
      <c r="B409" s="2">
        <v>13106.19</v>
      </c>
      <c r="C409" s="2">
        <v>22143.18</v>
      </c>
      <c r="D409" s="2">
        <v>268.83</v>
      </c>
      <c r="E409" s="2">
        <v>268.83</v>
      </c>
      <c r="F409" s="2">
        <v>7840.53</v>
      </c>
      <c r="G409" s="2">
        <v>14346.05</v>
      </c>
      <c r="H409" s="2">
        <v>160.86000000000001</v>
      </c>
      <c r="I409" s="2">
        <v>160.86000000000001</v>
      </c>
      <c r="J409" s="100">
        <f t="shared" si="24"/>
        <v>37348.61</v>
      </c>
      <c r="K409" s="2">
        <v>38686.730000000003</v>
      </c>
      <c r="L409" s="3">
        <f t="shared" si="25"/>
        <v>-1338.1200000000026</v>
      </c>
      <c r="M409" s="101">
        <f t="shared" si="26"/>
        <v>-3.5827839376083942E-2</v>
      </c>
      <c r="O409" s="2">
        <v>1837.81</v>
      </c>
      <c r="P409" s="3">
        <f t="shared" si="27"/>
        <v>-35510.800000000003</v>
      </c>
    </row>
    <row r="410" spans="1:17" x14ac:dyDescent="0.35">
      <c r="A410">
        <v>84210</v>
      </c>
      <c r="B410" s="2">
        <v>0</v>
      </c>
      <c r="C410" s="109">
        <v>-699.58</v>
      </c>
      <c r="D410" s="2">
        <v>0</v>
      </c>
      <c r="E410" s="2">
        <v>0</v>
      </c>
      <c r="F410" s="2">
        <v>7668.36</v>
      </c>
      <c r="G410" s="2">
        <v>14031.12</v>
      </c>
      <c r="H410" s="2">
        <v>157.35</v>
      </c>
      <c r="I410" s="2">
        <v>157.35</v>
      </c>
      <c r="J410" s="100">
        <f t="shared" si="24"/>
        <v>13646.239999999998</v>
      </c>
      <c r="K410" s="2">
        <v>12842.699999999997</v>
      </c>
      <c r="L410" s="3">
        <f t="shared" si="25"/>
        <v>803.54000000000087</v>
      </c>
      <c r="M410" s="101">
        <f t="shared" si="26"/>
        <v>5.8883619224050068E-2</v>
      </c>
      <c r="O410" s="2">
        <v>699.58</v>
      </c>
      <c r="P410" s="3">
        <f t="shared" si="27"/>
        <v>-12946.659999999998</v>
      </c>
    </row>
    <row r="411" spans="1:17" x14ac:dyDescent="0.35">
      <c r="A411">
        <v>84211</v>
      </c>
      <c r="B411" s="2">
        <v>0</v>
      </c>
      <c r="C411" s="109">
        <v>-29.54</v>
      </c>
      <c r="D411" s="2">
        <v>0</v>
      </c>
      <c r="E411" s="2">
        <v>0</v>
      </c>
      <c r="F411" s="2">
        <v>279.48</v>
      </c>
      <c r="G411" s="2">
        <v>511.38</v>
      </c>
      <c r="H411" s="2">
        <v>5.73</v>
      </c>
      <c r="I411" s="2">
        <v>5.73</v>
      </c>
      <c r="J411" s="100">
        <f t="shared" si="24"/>
        <v>493.30000000000007</v>
      </c>
      <c r="K411" s="2">
        <v>415.77</v>
      </c>
      <c r="L411" s="3">
        <f t="shared" si="25"/>
        <v>77.530000000000086</v>
      </c>
      <c r="M411" s="101">
        <f t="shared" si="26"/>
        <v>0.15716602473140093</v>
      </c>
      <c r="O411" s="2">
        <v>29.54</v>
      </c>
      <c r="P411" s="3">
        <f t="shared" si="27"/>
        <v>-463.76000000000005</v>
      </c>
    </row>
    <row r="412" spans="1:17" x14ac:dyDescent="0.35">
      <c r="A412">
        <v>84212</v>
      </c>
      <c r="B412" s="2">
        <v>0</v>
      </c>
      <c r="C412" s="109">
        <v>-94.6</v>
      </c>
      <c r="D412" s="2">
        <v>0</v>
      </c>
      <c r="E412" s="2">
        <v>0</v>
      </c>
      <c r="F412" s="2">
        <v>1360.93</v>
      </c>
      <c r="G412" s="2">
        <v>2490.12</v>
      </c>
      <c r="H412" s="2">
        <v>27.91</v>
      </c>
      <c r="I412" s="2">
        <v>27.91</v>
      </c>
      <c r="J412" s="100">
        <f t="shared" si="24"/>
        <v>2451.3399999999992</v>
      </c>
      <c r="K412" s="2">
        <v>1581.8599999999997</v>
      </c>
      <c r="L412" s="3">
        <f t="shared" si="25"/>
        <v>869.47999999999956</v>
      </c>
      <c r="M412" s="101">
        <f t="shared" si="26"/>
        <v>0.35469579903236592</v>
      </c>
      <c r="O412" s="2">
        <v>94.6</v>
      </c>
      <c r="P412" s="3">
        <f t="shared" si="27"/>
        <v>-2356.7399999999993</v>
      </c>
    </row>
    <row r="413" spans="1:17" x14ac:dyDescent="0.35">
      <c r="A413">
        <v>84213</v>
      </c>
      <c r="B413" s="2">
        <v>0</v>
      </c>
      <c r="C413" s="2">
        <v>0</v>
      </c>
      <c r="D413" s="2">
        <v>0</v>
      </c>
      <c r="E413" s="2">
        <v>0</v>
      </c>
      <c r="F413" s="2">
        <v>122.86</v>
      </c>
      <c r="G413" s="2">
        <v>224.79</v>
      </c>
      <c r="H413" s="2">
        <v>2.52</v>
      </c>
      <c r="I413" s="2">
        <v>2.52</v>
      </c>
      <c r="J413" s="100">
        <f t="shared" si="24"/>
        <v>229.82999999999993</v>
      </c>
      <c r="K413" s="2">
        <v>11544.46</v>
      </c>
      <c r="L413" s="3">
        <f t="shared" si="25"/>
        <v>-11314.63</v>
      </c>
      <c r="M413" s="101">
        <f t="shared" si="26"/>
        <v>-49.230431188269606</v>
      </c>
      <c r="O413" s="2">
        <v>0</v>
      </c>
      <c r="P413" s="3">
        <f t="shared" si="27"/>
        <v>-229.82999999999993</v>
      </c>
    </row>
    <row r="414" spans="1:17" x14ac:dyDescent="0.35">
      <c r="A414">
        <v>84301</v>
      </c>
      <c r="B414" s="2">
        <v>0</v>
      </c>
      <c r="C414" s="109">
        <v>-607.45000000000005</v>
      </c>
      <c r="D414" s="2">
        <v>0</v>
      </c>
      <c r="E414" s="2">
        <v>0</v>
      </c>
      <c r="F414" s="2">
        <v>332</v>
      </c>
      <c r="G414" s="2">
        <v>607.45000000000005</v>
      </c>
      <c r="H414" s="2">
        <v>6.81</v>
      </c>
      <c r="I414" s="2">
        <v>6.81</v>
      </c>
      <c r="J414" s="100">
        <f t="shared" si="24"/>
        <v>13.620000000000005</v>
      </c>
      <c r="K414" s="2">
        <v>15859.139999999998</v>
      </c>
      <c r="L414" s="3">
        <f t="shared" si="25"/>
        <v>-15845.519999999997</v>
      </c>
      <c r="M414" s="101">
        <f t="shared" si="26"/>
        <v>-1163.4008810572682</v>
      </c>
      <c r="O414" s="2">
        <v>1359.71</v>
      </c>
      <c r="P414" s="3">
        <f t="shared" si="27"/>
        <v>1346.0900000000001</v>
      </c>
      <c r="Q414" t="s">
        <v>121</v>
      </c>
    </row>
    <row r="415" spans="1:17" x14ac:dyDescent="0.35">
      <c r="A415">
        <v>84401</v>
      </c>
      <c r="B415" s="2">
        <v>0</v>
      </c>
      <c r="C415" s="109">
        <v>-1071.8900000000001</v>
      </c>
      <c r="D415" s="2">
        <v>0</v>
      </c>
      <c r="E415" s="2">
        <v>0</v>
      </c>
      <c r="F415" s="2">
        <v>654.02</v>
      </c>
      <c r="G415" s="2">
        <v>1196.6600000000001</v>
      </c>
      <c r="H415" s="2">
        <v>13.41</v>
      </c>
      <c r="I415" s="2">
        <v>13.41</v>
      </c>
      <c r="J415" s="100">
        <f t="shared" si="24"/>
        <v>151.58999999999992</v>
      </c>
      <c r="K415" s="2">
        <v>4314.4800000000014</v>
      </c>
      <c r="L415" s="3">
        <f t="shared" si="25"/>
        <v>-4162.8900000000012</v>
      </c>
      <c r="M415" s="101">
        <f t="shared" si="26"/>
        <v>-27.461508015040593</v>
      </c>
      <c r="O415" s="2">
        <v>1071.8900000000001</v>
      </c>
      <c r="P415" s="3">
        <f t="shared" si="27"/>
        <v>920.30000000000018</v>
      </c>
      <c r="Q415" t="s">
        <v>122</v>
      </c>
    </row>
    <row r="416" spans="1:17" x14ac:dyDescent="0.35">
      <c r="A416">
        <v>84603</v>
      </c>
      <c r="B416" s="2">
        <v>0</v>
      </c>
      <c r="C416" s="109">
        <v>-676.03</v>
      </c>
      <c r="D416" s="2">
        <v>0</v>
      </c>
      <c r="E416" s="2">
        <v>0</v>
      </c>
      <c r="F416" s="2">
        <v>11390.71</v>
      </c>
      <c r="G416" s="2">
        <v>20842.02</v>
      </c>
      <c r="H416" s="2">
        <v>233.65</v>
      </c>
      <c r="I416" s="2">
        <v>233.65</v>
      </c>
      <c r="J416" s="100">
        <f t="shared" si="24"/>
        <v>20633.29</v>
      </c>
      <c r="K416" s="2">
        <v>12693.229999999996</v>
      </c>
      <c r="L416" s="3">
        <f t="shared" si="25"/>
        <v>7940.0600000000049</v>
      </c>
      <c r="M416" s="101">
        <f t="shared" si="26"/>
        <v>0.38481793257401048</v>
      </c>
      <c r="O416" s="2">
        <v>676.03</v>
      </c>
      <c r="P416" s="3">
        <f t="shared" si="27"/>
        <v>-19957.260000000002</v>
      </c>
    </row>
    <row r="417" spans="1:17" x14ac:dyDescent="0.35">
      <c r="A417">
        <v>84604</v>
      </c>
      <c r="B417" s="112">
        <v>0</v>
      </c>
      <c r="C417" s="112">
        <v>0</v>
      </c>
      <c r="D417" s="112">
        <v>0</v>
      </c>
      <c r="E417" s="112">
        <v>0</v>
      </c>
      <c r="F417" s="112">
        <v>0</v>
      </c>
      <c r="G417" s="112">
        <v>0</v>
      </c>
      <c r="H417" s="112">
        <v>0</v>
      </c>
      <c r="I417" s="112">
        <v>0</v>
      </c>
      <c r="J417" s="100">
        <f t="shared" si="24"/>
        <v>0</v>
      </c>
      <c r="K417" s="2">
        <v>3438.9699999999993</v>
      </c>
      <c r="L417" s="3">
        <f t="shared" si="25"/>
        <v>-3438.9699999999993</v>
      </c>
      <c r="M417" s="101">
        <f t="shared" si="26"/>
        <v>0</v>
      </c>
      <c r="O417" s="2">
        <v>336.5</v>
      </c>
      <c r="P417" s="3">
        <f t="shared" si="27"/>
        <v>336.5</v>
      </c>
      <c r="Q417" t="s">
        <v>123</v>
      </c>
    </row>
    <row r="418" spans="1:17" x14ac:dyDescent="0.35">
      <c r="A418">
        <v>84605</v>
      </c>
      <c r="B418" s="2">
        <v>0</v>
      </c>
      <c r="C418" s="2">
        <v>0</v>
      </c>
      <c r="D418" s="2">
        <v>0</v>
      </c>
      <c r="E418" s="2">
        <v>0</v>
      </c>
      <c r="F418" s="2">
        <v>0</v>
      </c>
      <c r="G418" s="2">
        <v>0</v>
      </c>
      <c r="H418" s="2">
        <v>0</v>
      </c>
      <c r="I418" s="2">
        <v>0</v>
      </c>
      <c r="J418" s="100">
        <f t="shared" si="24"/>
        <v>0</v>
      </c>
      <c r="K418" s="2">
        <v>51.460000000000008</v>
      </c>
      <c r="L418" s="3">
        <f t="shared" si="25"/>
        <v>-51.460000000000008</v>
      </c>
      <c r="M418" s="101">
        <f t="shared" si="26"/>
        <v>0</v>
      </c>
      <c r="O418" s="2">
        <v>0</v>
      </c>
      <c r="P418" s="3">
        <f t="shared" si="27"/>
        <v>0</v>
      </c>
    </row>
    <row r="419" spans="1:17" x14ac:dyDescent="0.35">
      <c r="A419">
        <v>90203</v>
      </c>
      <c r="B419" s="2">
        <v>484784.88</v>
      </c>
      <c r="C419" s="2">
        <v>838810.04</v>
      </c>
      <c r="D419" s="2">
        <v>0</v>
      </c>
      <c r="E419" s="2">
        <v>9944.32</v>
      </c>
      <c r="F419" s="2">
        <v>13824.36</v>
      </c>
      <c r="G419" s="2">
        <v>25295.02</v>
      </c>
      <c r="H419" s="2">
        <v>0</v>
      </c>
      <c r="I419" s="2">
        <v>283.58</v>
      </c>
      <c r="J419" s="100">
        <f t="shared" si="24"/>
        <v>874332.96</v>
      </c>
      <c r="K419" s="2">
        <v>848755.49000000011</v>
      </c>
      <c r="L419" s="3">
        <f t="shared" si="25"/>
        <v>25577.469999999856</v>
      </c>
      <c r="M419" s="101">
        <f t="shared" si="26"/>
        <v>2.9253695297040909E-2</v>
      </c>
      <c r="O419" s="2">
        <v>48223.16</v>
      </c>
      <c r="P419" s="3">
        <f t="shared" si="27"/>
        <v>-826109.79999999993</v>
      </c>
    </row>
    <row r="420" spans="1:17" x14ac:dyDescent="0.35">
      <c r="A420">
        <v>90208</v>
      </c>
      <c r="B420" s="2">
        <v>8569.9500000000007</v>
      </c>
      <c r="C420" s="2">
        <v>14935.82</v>
      </c>
      <c r="D420" s="2">
        <v>0</v>
      </c>
      <c r="E420" s="2">
        <v>0</v>
      </c>
      <c r="F420" s="2">
        <v>0</v>
      </c>
      <c r="G420" s="2">
        <v>0</v>
      </c>
      <c r="H420" s="2">
        <v>0</v>
      </c>
      <c r="I420" s="2">
        <v>0</v>
      </c>
      <c r="J420" s="100">
        <f t="shared" si="24"/>
        <v>14935.82</v>
      </c>
      <c r="K420" s="2">
        <v>10441.6</v>
      </c>
      <c r="L420" s="3">
        <f t="shared" si="25"/>
        <v>4494.2199999999993</v>
      </c>
      <c r="M420" s="101">
        <f t="shared" si="26"/>
        <v>0.30090212656553167</v>
      </c>
      <c r="O420" s="2">
        <v>745</v>
      </c>
      <c r="P420" s="3">
        <f t="shared" si="27"/>
        <v>-14190.82</v>
      </c>
    </row>
    <row r="421" spans="1:17" x14ac:dyDescent="0.35">
      <c r="A421">
        <v>90403</v>
      </c>
      <c r="B421" s="2">
        <v>853427.8</v>
      </c>
      <c r="C421" s="2">
        <v>1494148.05</v>
      </c>
      <c r="D421" s="2">
        <v>17506.16</v>
      </c>
      <c r="E421" s="2">
        <v>17506.16</v>
      </c>
      <c r="F421" s="2">
        <v>17255.23</v>
      </c>
      <c r="G421" s="2">
        <v>31572.59</v>
      </c>
      <c r="H421" s="2">
        <v>353.97</v>
      </c>
      <c r="I421" s="2">
        <v>353.97</v>
      </c>
      <c r="J421" s="100">
        <f t="shared" si="24"/>
        <v>1561440.9</v>
      </c>
      <c r="K421" s="2">
        <v>1586542.95</v>
      </c>
      <c r="L421" s="3">
        <f t="shared" si="25"/>
        <v>-25102.050000000047</v>
      </c>
      <c r="M421" s="101">
        <f t="shared" si="26"/>
        <v>-1.6076208840180916E-2</v>
      </c>
      <c r="O421" s="2">
        <v>67402.75</v>
      </c>
      <c r="P421" s="3">
        <f t="shared" si="27"/>
        <v>-1494038.15</v>
      </c>
    </row>
    <row r="422" spans="1:17" x14ac:dyDescent="0.35">
      <c r="A422">
        <v>90407</v>
      </c>
      <c r="B422" s="2">
        <v>28041.26</v>
      </c>
      <c r="C422" s="2">
        <v>51307.94</v>
      </c>
      <c r="D422" s="2">
        <v>575.20000000000005</v>
      </c>
      <c r="E422" s="2">
        <v>575.20000000000005</v>
      </c>
      <c r="F422" s="2">
        <v>9906.52</v>
      </c>
      <c r="G422" s="2">
        <v>18126.16</v>
      </c>
      <c r="H422" s="2">
        <v>203.2</v>
      </c>
      <c r="I422" s="2">
        <v>203.2</v>
      </c>
      <c r="J422" s="100">
        <f t="shared" si="24"/>
        <v>70990.899999999994</v>
      </c>
      <c r="K422" s="2">
        <v>66077.12999999999</v>
      </c>
      <c r="L422" s="3">
        <f t="shared" si="25"/>
        <v>4913.7700000000041</v>
      </c>
      <c r="M422" s="101">
        <f t="shared" si="26"/>
        <v>6.9216899630797815E-2</v>
      </c>
      <c r="O422" s="2">
        <v>0</v>
      </c>
      <c r="P422" s="3">
        <f t="shared" si="27"/>
        <v>-70990.899999999994</v>
      </c>
    </row>
    <row r="423" spans="1:17" x14ac:dyDescent="0.35">
      <c r="A423">
        <v>90704</v>
      </c>
      <c r="B423" s="2">
        <v>255326.81</v>
      </c>
      <c r="C423" s="2">
        <v>469047.44</v>
      </c>
      <c r="D423" s="2">
        <v>5237.53</v>
      </c>
      <c r="E423" s="2">
        <v>5237.53</v>
      </c>
      <c r="F423" s="2">
        <v>38840.81</v>
      </c>
      <c r="G423" s="2">
        <v>71069.259999999995</v>
      </c>
      <c r="H423" s="2">
        <v>796.72</v>
      </c>
      <c r="I423" s="2">
        <v>796.72</v>
      </c>
      <c r="J423" s="100">
        <f t="shared" si="24"/>
        <v>552185.19999999995</v>
      </c>
      <c r="K423" s="2">
        <v>549534.94999999995</v>
      </c>
      <c r="L423" s="3">
        <f t="shared" si="25"/>
        <v>2650.25</v>
      </c>
      <c r="M423" s="101">
        <f t="shared" si="26"/>
        <v>4.7995672466411635E-3</v>
      </c>
      <c r="O423" s="2">
        <v>0</v>
      </c>
      <c r="P423" s="3">
        <f t="shared" si="27"/>
        <v>-552185.19999999995</v>
      </c>
    </row>
    <row r="424" spans="1:17" x14ac:dyDescent="0.35">
      <c r="A424">
        <v>90705</v>
      </c>
      <c r="B424" s="2">
        <v>311471.33</v>
      </c>
      <c r="C424" s="2">
        <v>569911.81999999995</v>
      </c>
      <c r="D424" s="2">
        <v>6389.18</v>
      </c>
      <c r="E424" s="2">
        <v>6389.18</v>
      </c>
      <c r="F424" s="2">
        <v>53156.53</v>
      </c>
      <c r="G424" s="2">
        <v>97263.25</v>
      </c>
      <c r="H424" s="2">
        <v>1090.3900000000001</v>
      </c>
      <c r="I424" s="2">
        <v>1090.3900000000001</v>
      </c>
      <c r="J424" s="100">
        <f t="shared" si="24"/>
        <v>682134.21000000008</v>
      </c>
      <c r="K424" s="2">
        <v>674183.97</v>
      </c>
      <c r="L424" s="3">
        <f t="shared" si="25"/>
        <v>7950.2400000001071</v>
      </c>
      <c r="M424" s="101">
        <f t="shared" si="26"/>
        <v>1.1654949837510871E-2</v>
      </c>
      <c r="O424" s="2">
        <v>0</v>
      </c>
      <c r="P424" s="3">
        <f t="shared" si="27"/>
        <v>-682134.21000000008</v>
      </c>
    </row>
    <row r="425" spans="1:17" x14ac:dyDescent="0.35">
      <c r="A425">
        <v>90707</v>
      </c>
      <c r="B425" s="2">
        <v>70148.59</v>
      </c>
      <c r="C425" s="2">
        <v>128353.31</v>
      </c>
      <c r="D425" s="2">
        <v>1438.9</v>
      </c>
      <c r="E425" s="2">
        <v>1438.9</v>
      </c>
      <c r="F425" s="2">
        <v>10205.950000000001</v>
      </c>
      <c r="G425" s="2">
        <v>18674.650000000001</v>
      </c>
      <c r="H425" s="2">
        <v>209.36</v>
      </c>
      <c r="I425" s="2">
        <v>209.36</v>
      </c>
      <c r="J425" s="100">
        <f t="shared" si="24"/>
        <v>150324.47999999995</v>
      </c>
      <c r="K425" s="2">
        <v>146689.46999999997</v>
      </c>
      <c r="L425" s="3">
        <f t="shared" si="25"/>
        <v>3635.0099999999802</v>
      </c>
      <c r="M425" s="101">
        <f t="shared" si="26"/>
        <v>2.4181091462947227E-2</v>
      </c>
      <c r="O425" s="2">
        <v>0</v>
      </c>
      <c r="P425" s="3">
        <f t="shared" si="27"/>
        <v>-150324.47999999995</v>
      </c>
    </row>
    <row r="426" spans="1:17" x14ac:dyDescent="0.35">
      <c r="A426">
        <v>90709</v>
      </c>
      <c r="B426" s="2">
        <v>878579.36</v>
      </c>
      <c r="C426" s="2">
        <v>1533481.42</v>
      </c>
      <c r="D426" s="2">
        <v>18022.14</v>
      </c>
      <c r="E426" s="2">
        <v>18022.14</v>
      </c>
      <c r="F426" s="2">
        <v>23529.32</v>
      </c>
      <c r="G426" s="2">
        <v>43052.63</v>
      </c>
      <c r="H426" s="2">
        <v>482.65</v>
      </c>
      <c r="I426" s="2">
        <v>482.65</v>
      </c>
      <c r="J426" s="100">
        <f t="shared" si="24"/>
        <v>1613543.6299999994</v>
      </c>
      <c r="K426" s="2">
        <v>1501362.84</v>
      </c>
      <c r="L426" s="3">
        <f t="shared" si="25"/>
        <v>112180.78999999934</v>
      </c>
      <c r="M426" s="101">
        <f t="shared" si="26"/>
        <v>6.9524485061491254E-2</v>
      </c>
      <c r="O426" s="2">
        <v>80998.44</v>
      </c>
      <c r="P426" s="3">
        <f t="shared" si="27"/>
        <v>-1532545.1899999995</v>
      </c>
    </row>
    <row r="427" spans="1:17" x14ac:dyDescent="0.35">
      <c r="A427">
        <v>90710</v>
      </c>
      <c r="B427" s="2">
        <v>46662.47</v>
      </c>
      <c r="C427" s="2">
        <v>85380.33</v>
      </c>
      <c r="D427" s="2">
        <v>0</v>
      </c>
      <c r="E427" s="2">
        <v>0</v>
      </c>
      <c r="F427" s="2">
        <v>11496.36</v>
      </c>
      <c r="G427" s="2">
        <v>21035.48</v>
      </c>
      <c r="H427" s="2">
        <v>0</v>
      </c>
      <c r="I427" s="2">
        <v>0</v>
      </c>
      <c r="J427" s="100">
        <f t="shared" si="24"/>
        <v>106415.81</v>
      </c>
      <c r="K427" s="2">
        <v>115027.63</v>
      </c>
      <c r="L427" s="3">
        <f t="shared" si="25"/>
        <v>-8611.820000000007</v>
      </c>
      <c r="M427" s="101">
        <f t="shared" si="26"/>
        <v>-8.0926133062371161E-2</v>
      </c>
      <c r="O427" s="2">
        <v>0</v>
      </c>
      <c r="P427" s="3">
        <f t="shared" si="27"/>
        <v>-106415.81</v>
      </c>
    </row>
    <row r="428" spans="1:17" x14ac:dyDescent="0.35">
      <c r="A428">
        <v>90711</v>
      </c>
      <c r="B428" s="2">
        <v>315960.03000000003</v>
      </c>
      <c r="C428" s="2">
        <v>548547.54</v>
      </c>
      <c r="D428" s="2">
        <v>6481.16</v>
      </c>
      <c r="E428" s="2">
        <v>6481.16</v>
      </c>
      <c r="F428" s="2">
        <v>17803.45</v>
      </c>
      <c r="G428" s="2">
        <v>32575.49</v>
      </c>
      <c r="H428" s="2">
        <v>365.2</v>
      </c>
      <c r="I428" s="2">
        <v>365.2</v>
      </c>
      <c r="J428" s="100">
        <f t="shared" si="24"/>
        <v>594815.75</v>
      </c>
      <c r="K428" s="2">
        <v>604926.37999999989</v>
      </c>
      <c r="L428" s="3">
        <f t="shared" si="25"/>
        <v>-10110.629999999888</v>
      </c>
      <c r="M428" s="101">
        <f t="shared" si="26"/>
        <v>-1.6997919103520526E-2</v>
      </c>
      <c r="O428" s="2">
        <v>29577.95</v>
      </c>
      <c r="P428" s="3">
        <f t="shared" si="27"/>
        <v>-565237.80000000005</v>
      </c>
    </row>
    <row r="429" spans="1:17" x14ac:dyDescent="0.35">
      <c r="A429">
        <v>90803</v>
      </c>
      <c r="B429" s="2">
        <v>350625.29</v>
      </c>
      <c r="C429" s="2">
        <v>608771</v>
      </c>
      <c r="D429" s="2">
        <v>7192.33</v>
      </c>
      <c r="E429" s="2">
        <v>0</v>
      </c>
      <c r="F429" s="2">
        <v>0</v>
      </c>
      <c r="G429" s="2">
        <v>0</v>
      </c>
      <c r="H429" s="2">
        <v>0</v>
      </c>
      <c r="I429" s="2">
        <v>0</v>
      </c>
      <c r="J429" s="100">
        <f t="shared" si="24"/>
        <v>615963.32999999996</v>
      </c>
      <c r="K429" s="2">
        <v>627690.92000000004</v>
      </c>
      <c r="L429" s="3">
        <f t="shared" si="25"/>
        <v>-11727.590000000084</v>
      </c>
      <c r="M429" s="101">
        <f t="shared" si="26"/>
        <v>-1.9039428856909527E-2</v>
      </c>
      <c r="O429" s="2">
        <v>32783.620000000003</v>
      </c>
      <c r="P429" s="3">
        <f t="shared" si="27"/>
        <v>-583179.71</v>
      </c>
    </row>
    <row r="430" spans="1:17" x14ac:dyDescent="0.35">
      <c r="A430">
        <v>90807</v>
      </c>
      <c r="B430" s="2">
        <v>54201.31</v>
      </c>
      <c r="C430" s="2">
        <v>99174.36</v>
      </c>
      <c r="D430" s="2">
        <v>1111.79</v>
      </c>
      <c r="E430" s="2">
        <v>1111.79</v>
      </c>
      <c r="F430" s="2">
        <v>0</v>
      </c>
      <c r="G430" s="2">
        <v>0</v>
      </c>
      <c r="H430" s="2">
        <v>0</v>
      </c>
      <c r="I430" s="2">
        <v>0</v>
      </c>
      <c r="J430" s="100">
        <f t="shared" si="24"/>
        <v>101397.93999999999</v>
      </c>
      <c r="K430" s="2">
        <v>70543.00999999998</v>
      </c>
      <c r="L430" s="3">
        <f t="shared" si="25"/>
        <v>30854.930000000008</v>
      </c>
      <c r="M430" s="101">
        <f t="shared" si="26"/>
        <v>0.30429543243186213</v>
      </c>
      <c r="O430" s="2">
        <v>0</v>
      </c>
      <c r="P430" s="3">
        <f t="shared" si="27"/>
        <v>-101397.93999999999</v>
      </c>
    </row>
    <row r="431" spans="1:17" x14ac:dyDescent="0.35">
      <c r="A431">
        <v>90809</v>
      </c>
      <c r="B431" s="2">
        <v>35183.21</v>
      </c>
      <c r="C431" s="2">
        <v>64375.97</v>
      </c>
      <c r="D431" s="2">
        <v>0</v>
      </c>
      <c r="E431" s="2">
        <v>0</v>
      </c>
      <c r="F431" s="2">
        <v>0</v>
      </c>
      <c r="G431" s="2">
        <v>0</v>
      </c>
      <c r="H431" s="2">
        <v>0</v>
      </c>
      <c r="I431" s="2">
        <v>0</v>
      </c>
      <c r="J431" s="100">
        <f t="shared" si="24"/>
        <v>64375.97</v>
      </c>
      <c r="K431" s="2">
        <v>38177.58</v>
      </c>
      <c r="L431" s="3">
        <f t="shared" si="25"/>
        <v>26198.39</v>
      </c>
      <c r="M431" s="101">
        <f t="shared" si="26"/>
        <v>0.40695914950873746</v>
      </c>
      <c r="O431" s="2">
        <v>0</v>
      </c>
      <c r="P431" s="3">
        <f t="shared" si="27"/>
        <v>-64375.97</v>
      </c>
    </row>
    <row r="432" spans="1:17" x14ac:dyDescent="0.35">
      <c r="A432">
        <v>90810</v>
      </c>
      <c r="B432" s="2">
        <v>5734.04</v>
      </c>
      <c r="C432" s="2">
        <v>9508.01</v>
      </c>
      <c r="D432" s="2">
        <v>117.6</v>
      </c>
      <c r="E432" s="2">
        <v>117.6</v>
      </c>
      <c r="F432" s="2">
        <v>0</v>
      </c>
      <c r="G432" s="2">
        <v>0</v>
      </c>
      <c r="H432" s="2">
        <v>0</v>
      </c>
      <c r="I432" s="2">
        <v>0</v>
      </c>
      <c r="J432" s="100">
        <f t="shared" si="24"/>
        <v>9743.2100000000009</v>
      </c>
      <c r="K432" s="2">
        <v>11305.73</v>
      </c>
      <c r="L432" s="3">
        <f t="shared" si="25"/>
        <v>-1562.5199999999986</v>
      </c>
      <c r="M432" s="101">
        <f t="shared" si="26"/>
        <v>-0.16037014495222812</v>
      </c>
      <c r="O432" s="2">
        <v>982.11</v>
      </c>
      <c r="P432" s="3">
        <f t="shared" si="27"/>
        <v>-8761.1</v>
      </c>
    </row>
    <row r="433" spans="1:16" x14ac:dyDescent="0.35">
      <c r="A433">
        <v>91007</v>
      </c>
      <c r="B433" s="2">
        <v>699833.06</v>
      </c>
      <c r="C433" s="2">
        <v>1280515.44</v>
      </c>
      <c r="D433" s="2">
        <v>14355.43</v>
      </c>
      <c r="E433" s="2">
        <v>14355.43</v>
      </c>
      <c r="F433" s="2">
        <v>0</v>
      </c>
      <c r="G433" s="2">
        <v>0</v>
      </c>
      <c r="H433" s="2">
        <v>0</v>
      </c>
      <c r="I433" s="2">
        <v>0</v>
      </c>
      <c r="J433" s="100">
        <f t="shared" si="24"/>
        <v>1309226.2999999998</v>
      </c>
      <c r="K433" s="2">
        <v>1242473.7400000002</v>
      </c>
      <c r="L433" s="3">
        <f t="shared" si="25"/>
        <v>66752.55999999959</v>
      </c>
      <c r="M433" s="101">
        <f t="shared" si="26"/>
        <v>5.0986265705172285E-2</v>
      </c>
      <c r="O433" s="2">
        <v>0</v>
      </c>
      <c r="P433" s="3">
        <f t="shared" si="27"/>
        <v>-1309226.2999999998</v>
      </c>
    </row>
    <row r="434" spans="1:16" x14ac:dyDescent="0.35">
      <c r="A434">
        <v>91009</v>
      </c>
      <c r="B434" s="2">
        <v>99372.41</v>
      </c>
      <c r="C434" s="2">
        <v>172518.64</v>
      </c>
      <c r="D434" s="2">
        <v>2038.39</v>
      </c>
      <c r="E434" s="2">
        <v>2038.39</v>
      </c>
      <c r="F434" s="2">
        <v>17499.189999999999</v>
      </c>
      <c r="G434" s="2">
        <v>32019.11</v>
      </c>
      <c r="H434" s="2">
        <v>358.97</v>
      </c>
      <c r="I434" s="2">
        <v>358.97</v>
      </c>
      <c r="J434" s="100">
        <f t="shared" si="24"/>
        <v>209332.47000000003</v>
      </c>
      <c r="K434" s="2">
        <v>178345.7</v>
      </c>
      <c r="L434" s="3">
        <f t="shared" si="25"/>
        <v>30986.770000000019</v>
      </c>
      <c r="M434" s="101">
        <f t="shared" si="26"/>
        <v>0.14802658182937417</v>
      </c>
      <c r="O434" s="2">
        <v>9307.2099999999991</v>
      </c>
      <c r="P434" s="3">
        <f t="shared" si="27"/>
        <v>-200025.26000000004</v>
      </c>
    </row>
    <row r="435" spans="1:16" x14ac:dyDescent="0.35">
      <c r="A435">
        <v>91203</v>
      </c>
      <c r="B435" s="2">
        <v>25737.73</v>
      </c>
      <c r="C435" s="2">
        <v>45166.98</v>
      </c>
      <c r="D435" s="2">
        <v>527.97</v>
      </c>
      <c r="E435" s="2">
        <v>0</v>
      </c>
      <c r="F435" s="2">
        <v>0</v>
      </c>
      <c r="G435" s="2">
        <v>0</v>
      </c>
      <c r="H435" s="2">
        <v>0</v>
      </c>
      <c r="I435" s="2">
        <v>0</v>
      </c>
      <c r="J435" s="100">
        <f t="shared" si="24"/>
        <v>45694.950000000004</v>
      </c>
      <c r="K435" s="2">
        <v>48088.41</v>
      </c>
      <c r="L435" s="3">
        <f t="shared" si="25"/>
        <v>-2393.4599999999991</v>
      </c>
      <c r="M435" s="101">
        <f t="shared" si="26"/>
        <v>-5.2379092219162052E-2</v>
      </c>
      <c r="O435" s="2">
        <v>1926.62</v>
      </c>
      <c r="P435" s="3">
        <f t="shared" si="27"/>
        <v>-43768.33</v>
      </c>
    </row>
    <row r="436" spans="1:16" x14ac:dyDescent="0.35">
      <c r="A436">
        <v>91503</v>
      </c>
      <c r="B436" s="2">
        <v>26674.38</v>
      </c>
      <c r="C436" s="2">
        <v>47179.96</v>
      </c>
      <c r="D436" s="2">
        <v>0</v>
      </c>
      <c r="E436" s="2">
        <v>0</v>
      </c>
      <c r="F436" s="2">
        <v>1062.51</v>
      </c>
      <c r="G436" s="2">
        <v>1944.12</v>
      </c>
      <c r="H436" s="2">
        <v>0</v>
      </c>
      <c r="I436" s="2">
        <v>0</v>
      </c>
      <c r="J436" s="100">
        <f t="shared" si="24"/>
        <v>49124.08</v>
      </c>
      <c r="K436" s="2">
        <v>54581.630000000005</v>
      </c>
      <c r="L436" s="3">
        <f t="shared" si="25"/>
        <v>-5457.5500000000029</v>
      </c>
      <c r="M436" s="101">
        <f t="shared" si="26"/>
        <v>-0.1110972459942253</v>
      </c>
      <c r="O436" s="2">
        <v>1627.13</v>
      </c>
      <c r="P436" s="3">
        <f t="shared" si="27"/>
        <v>-47496.950000000004</v>
      </c>
    </row>
    <row r="437" spans="1:16" x14ac:dyDescent="0.35">
      <c r="A437">
        <v>91604</v>
      </c>
      <c r="B437" s="2">
        <v>3637.6</v>
      </c>
      <c r="C437" s="2">
        <v>5301.49</v>
      </c>
      <c r="D437" s="2">
        <v>74.62</v>
      </c>
      <c r="E437" s="2">
        <v>0</v>
      </c>
      <c r="F437" s="2">
        <v>0</v>
      </c>
      <c r="G437" s="2">
        <v>0</v>
      </c>
      <c r="H437" s="2">
        <v>0</v>
      </c>
      <c r="I437" s="2">
        <v>0</v>
      </c>
      <c r="J437" s="100">
        <f t="shared" si="24"/>
        <v>5376.11</v>
      </c>
      <c r="K437" s="2">
        <v>8825.93</v>
      </c>
      <c r="L437" s="3">
        <f t="shared" si="25"/>
        <v>-3449.8200000000006</v>
      </c>
      <c r="M437" s="101">
        <f t="shared" si="26"/>
        <v>-0.64169445937676139</v>
      </c>
      <c r="O437" s="2">
        <v>1354.22</v>
      </c>
      <c r="P437" s="3">
        <f t="shared" si="27"/>
        <v>-4021.8899999999994</v>
      </c>
    </row>
    <row r="438" spans="1:16" x14ac:dyDescent="0.35">
      <c r="A438">
        <v>91605</v>
      </c>
      <c r="B438" s="2">
        <v>2355.83</v>
      </c>
      <c r="C438" s="2">
        <v>3689.49</v>
      </c>
      <c r="D438" s="2">
        <v>48.33</v>
      </c>
      <c r="E438" s="2">
        <v>48.33</v>
      </c>
      <c r="F438" s="2">
        <v>2479.8000000000002</v>
      </c>
      <c r="G438" s="2">
        <v>4537.29</v>
      </c>
      <c r="H438" s="2">
        <v>50.87</v>
      </c>
      <c r="I438" s="2">
        <v>50.87</v>
      </c>
      <c r="J438" s="100">
        <f t="shared" si="24"/>
        <v>8425.18</v>
      </c>
      <c r="K438" s="2">
        <v>12337.480000000001</v>
      </c>
      <c r="L438" s="3">
        <f t="shared" si="25"/>
        <v>-3912.3000000000011</v>
      </c>
      <c r="M438" s="101">
        <f t="shared" si="26"/>
        <v>-0.46435803151980148</v>
      </c>
      <c r="O438" s="2">
        <v>621.01</v>
      </c>
      <c r="P438" s="3">
        <f t="shared" si="27"/>
        <v>-7804.17</v>
      </c>
    </row>
    <row r="439" spans="1:16" x14ac:dyDescent="0.35">
      <c r="A439">
        <v>91804</v>
      </c>
      <c r="B439" s="2">
        <v>10324.61</v>
      </c>
      <c r="C439" s="2">
        <v>18889.91</v>
      </c>
      <c r="D439" s="2">
        <v>211.77</v>
      </c>
      <c r="E439" s="2">
        <v>211.77</v>
      </c>
      <c r="F439" s="2">
        <v>0</v>
      </c>
      <c r="G439" s="2">
        <v>0</v>
      </c>
      <c r="H439" s="2">
        <v>0</v>
      </c>
      <c r="I439" s="2">
        <v>0</v>
      </c>
      <c r="J439" s="100">
        <f t="shared" si="24"/>
        <v>19313.45</v>
      </c>
      <c r="K439" s="2">
        <v>17597.72</v>
      </c>
      <c r="L439" s="3">
        <f t="shared" si="25"/>
        <v>1715.7299999999996</v>
      </c>
      <c r="M439" s="101">
        <f t="shared" si="26"/>
        <v>8.8836018422394733E-2</v>
      </c>
      <c r="O439" s="2">
        <v>0</v>
      </c>
      <c r="P439" s="3">
        <f t="shared" si="27"/>
        <v>-19313.45</v>
      </c>
    </row>
    <row r="440" spans="1:16" x14ac:dyDescent="0.35">
      <c r="A440">
        <v>92109</v>
      </c>
      <c r="B440" s="2">
        <v>20876.8</v>
      </c>
      <c r="C440" s="2">
        <v>38198.94</v>
      </c>
      <c r="D440" s="2">
        <v>0</v>
      </c>
      <c r="E440" s="2">
        <v>0</v>
      </c>
      <c r="F440" s="2">
        <v>0</v>
      </c>
      <c r="G440" s="2">
        <v>0</v>
      </c>
      <c r="H440" s="2">
        <v>0</v>
      </c>
      <c r="I440" s="2">
        <v>0</v>
      </c>
      <c r="J440" s="100">
        <f t="shared" si="24"/>
        <v>38198.94</v>
      </c>
      <c r="K440" s="2">
        <v>42128.65</v>
      </c>
      <c r="L440" s="3">
        <f t="shared" si="25"/>
        <v>-3929.7099999999991</v>
      </c>
      <c r="M440" s="101">
        <f t="shared" si="26"/>
        <v>-0.1028748441710686</v>
      </c>
      <c r="O440" s="2">
        <v>0</v>
      </c>
      <c r="P440" s="3">
        <f t="shared" si="27"/>
        <v>-38198.94</v>
      </c>
    </row>
    <row r="441" spans="1:16" x14ac:dyDescent="0.35">
      <c r="A441">
        <v>92114</v>
      </c>
      <c r="B441" s="2">
        <v>53894.31</v>
      </c>
      <c r="C441" s="2">
        <v>98612.44</v>
      </c>
      <c r="D441" s="2">
        <v>0</v>
      </c>
      <c r="E441" s="2">
        <v>0</v>
      </c>
      <c r="F441" s="2">
        <v>0</v>
      </c>
      <c r="G441" s="2">
        <v>0</v>
      </c>
      <c r="H441" s="2">
        <v>0</v>
      </c>
      <c r="I441" s="2">
        <v>0</v>
      </c>
      <c r="J441" s="100">
        <f t="shared" si="24"/>
        <v>98612.44</v>
      </c>
      <c r="K441" s="2">
        <v>97611.51</v>
      </c>
      <c r="L441" s="3">
        <f t="shared" si="25"/>
        <v>1000.9300000000076</v>
      </c>
      <c r="M441" s="101">
        <f t="shared" si="26"/>
        <v>1.0150139272489429E-2</v>
      </c>
      <c r="O441" s="2">
        <v>0</v>
      </c>
      <c r="P441" s="3">
        <f t="shared" si="27"/>
        <v>-98612.44</v>
      </c>
    </row>
    <row r="442" spans="1:16" x14ac:dyDescent="0.35">
      <c r="A442">
        <v>92116</v>
      </c>
      <c r="B442" s="2">
        <v>33850.81</v>
      </c>
      <c r="C442" s="2">
        <v>61938.23</v>
      </c>
      <c r="D442" s="2">
        <v>0</v>
      </c>
      <c r="E442" s="2">
        <v>0</v>
      </c>
      <c r="F442" s="2">
        <v>0</v>
      </c>
      <c r="G442" s="2">
        <v>0</v>
      </c>
      <c r="H442" s="2">
        <v>0</v>
      </c>
      <c r="I442" s="2">
        <v>0</v>
      </c>
      <c r="J442" s="100">
        <f t="shared" si="24"/>
        <v>61938.23</v>
      </c>
      <c r="K442" s="2">
        <v>71659.570000000007</v>
      </c>
      <c r="L442" s="3">
        <f t="shared" si="25"/>
        <v>-9721.3400000000038</v>
      </c>
      <c r="M442" s="101">
        <f t="shared" si="26"/>
        <v>-0.15695217638605435</v>
      </c>
      <c r="O442" s="2">
        <v>0</v>
      </c>
      <c r="P442" s="3">
        <f t="shared" si="27"/>
        <v>-61938.23</v>
      </c>
    </row>
    <row r="443" spans="1:16" x14ac:dyDescent="0.35">
      <c r="A443">
        <v>92117</v>
      </c>
      <c r="B443" s="2">
        <v>75904.94</v>
      </c>
      <c r="C443" s="2">
        <v>138886.92000000001</v>
      </c>
      <c r="D443" s="2">
        <v>0</v>
      </c>
      <c r="E443" s="2">
        <v>0</v>
      </c>
      <c r="F443" s="2">
        <v>0</v>
      </c>
      <c r="G443" s="2">
        <v>0</v>
      </c>
      <c r="H443" s="2">
        <v>0</v>
      </c>
      <c r="I443" s="2">
        <v>0</v>
      </c>
      <c r="J443" s="100">
        <f t="shared" si="24"/>
        <v>138886.92000000001</v>
      </c>
      <c r="K443" s="2">
        <v>122950.81</v>
      </c>
      <c r="L443" s="3">
        <f t="shared" si="25"/>
        <v>15936.110000000015</v>
      </c>
      <c r="M443" s="101">
        <f t="shared" si="26"/>
        <v>0.11474161857718505</v>
      </c>
      <c r="O443" s="2">
        <v>0</v>
      </c>
      <c r="P443" s="3">
        <f t="shared" si="27"/>
        <v>-138886.92000000001</v>
      </c>
    </row>
    <row r="444" spans="1:16" x14ac:dyDescent="0.35">
      <c r="A444">
        <v>92118</v>
      </c>
      <c r="B444" s="2">
        <v>10792.52</v>
      </c>
      <c r="C444" s="2">
        <v>19747.689999999999</v>
      </c>
      <c r="D444" s="2">
        <v>221.37</v>
      </c>
      <c r="E444" s="2">
        <v>221.37</v>
      </c>
      <c r="F444" s="2">
        <v>1304.79</v>
      </c>
      <c r="G444" s="2">
        <v>2387.42</v>
      </c>
      <c r="H444" s="2">
        <v>26.76</v>
      </c>
      <c r="I444" s="2">
        <v>26.76</v>
      </c>
      <c r="J444" s="100">
        <f t="shared" si="24"/>
        <v>22631.369999999995</v>
      </c>
      <c r="K444" s="2">
        <v>23134.489999999994</v>
      </c>
      <c r="L444" s="3">
        <f t="shared" si="25"/>
        <v>-503.11999999999898</v>
      </c>
      <c r="M444" s="101">
        <f t="shared" si="26"/>
        <v>-2.2231088970751621E-2</v>
      </c>
      <c r="O444" s="2">
        <v>0</v>
      </c>
      <c r="P444" s="3">
        <f t="shared" si="27"/>
        <v>-22631.369999999995</v>
      </c>
    </row>
    <row r="445" spans="1:16" x14ac:dyDescent="0.35">
      <c r="A445">
        <v>92119</v>
      </c>
      <c r="B445" s="2">
        <v>15385</v>
      </c>
      <c r="C445" s="2">
        <v>28150.7</v>
      </c>
      <c r="D445" s="2">
        <v>0</v>
      </c>
      <c r="E445" s="2">
        <v>0</v>
      </c>
      <c r="F445" s="2">
        <v>1665.23</v>
      </c>
      <c r="G445" s="2">
        <v>3047.07</v>
      </c>
      <c r="H445" s="2">
        <v>0</v>
      </c>
      <c r="I445" s="2">
        <v>0</v>
      </c>
      <c r="J445" s="100">
        <f t="shared" si="24"/>
        <v>31197.77</v>
      </c>
      <c r="K445" s="2">
        <v>15852.85</v>
      </c>
      <c r="L445" s="3">
        <f t="shared" si="25"/>
        <v>15344.92</v>
      </c>
      <c r="M445" s="101">
        <f t="shared" si="26"/>
        <v>0.4918595143178503</v>
      </c>
      <c r="O445" s="2">
        <v>0</v>
      </c>
      <c r="P445" s="3">
        <f t="shared" si="27"/>
        <v>-31197.77</v>
      </c>
    </row>
    <row r="446" spans="1:16" x14ac:dyDescent="0.35">
      <c r="A446">
        <v>92121</v>
      </c>
      <c r="B446" s="2">
        <v>21790.74</v>
      </c>
      <c r="C446" s="2">
        <v>39871.339999999997</v>
      </c>
      <c r="D446" s="2">
        <v>0</v>
      </c>
      <c r="E446" s="2">
        <v>0</v>
      </c>
      <c r="F446" s="2">
        <v>0</v>
      </c>
      <c r="G446" s="2">
        <v>0</v>
      </c>
      <c r="H446" s="2">
        <v>0</v>
      </c>
      <c r="I446" s="2">
        <v>0</v>
      </c>
      <c r="J446" s="100">
        <f t="shared" si="24"/>
        <v>39871.339999999997</v>
      </c>
      <c r="K446" s="2">
        <v>31997.15</v>
      </c>
      <c r="L446" s="3">
        <f t="shared" si="25"/>
        <v>7874.1899999999951</v>
      </c>
      <c r="M446" s="101">
        <f t="shared" si="26"/>
        <v>0.19748997650944253</v>
      </c>
      <c r="O446" s="2">
        <v>0</v>
      </c>
      <c r="P446" s="3">
        <f t="shared" si="27"/>
        <v>-39871.339999999997</v>
      </c>
    </row>
    <row r="447" spans="1:16" x14ac:dyDescent="0.35">
      <c r="A447">
        <v>92202</v>
      </c>
      <c r="B447" s="2">
        <v>29198.23</v>
      </c>
      <c r="C447" s="2">
        <v>49366.89</v>
      </c>
      <c r="D447" s="2">
        <v>0</v>
      </c>
      <c r="E447" s="2">
        <v>0</v>
      </c>
      <c r="F447" s="2">
        <v>0</v>
      </c>
      <c r="G447" s="2">
        <v>0</v>
      </c>
      <c r="H447" s="2">
        <v>0</v>
      </c>
      <c r="I447" s="2">
        <v>0</v>
      </c>
      <c r="J447" s="100">
        <f t="shared" si="24"/>
        <v>49366.89</v>
      </c>
      <c r="K447" s="2">
        <v>54472.88</v>
      </c>
      <c r="L447" s="3">
        <f t="shared" si="25"/>
        <v>-5105.989999999998</v>
      </c>
      <c r="M447" s="101">
        <f t="shared" si="26"/>
        <v>-0.10342944430973873</v>
      </c>
      <c r="O447" s="2">
        <v>4058.23</v>
      </c>
      <c r="P447" s="3">
        <f t="shared" si="27"/>
        <v>-45308.659999999996</v>
      </c>
    </row>
    <row r="448" spans="1:16" x14ac:dyDescent="0.35">
      <c r="A448">
        <v>92204</v>
      </c>
      <c r="B448" s="2">
        <v>340669.14</v>
      </c>
      <c r="C448" s="2">
        <v>623338.73</v>
      </c>
      <c r="D448" s="2">
        <v>6988.18</v>
      </c>
      <c r="E448" s="2">
        <v>6988.18</v>
      </c>
      <c r="F448" s="2">
        <v>7018.25</v>
      </c>
      <c r="G448" s="2">
        <v>12841.67</v>
      </c>
      <c r="H448" s="2">
        <v>143.96</v>
      </c>
      <c r="I448" s="2">
        <v>143.96</v>
      </c>
      <c r="J448" s="100">
        <f t="shared" si="24"/>
        <v>650444.68000000005</v>
      </c>
      <c r="K448" s="2">
        <v>587545.79</v>
      </c>
      <c r="L448" s="3">
        <f t="shared" si="25"/>
        <v>62898.890000000014</v>
      </c>
      <c r="M448" s="101">
        <f t="shared" si="26"/>
        <v>9.6701367439887442E-2</v>
      </c>
      <c r="O448" s="2">
        <v>0</v>
      </c>
      <c r="P448" s="3">
        <f t="shared" si="27"/>
        <v>-650444.68000000005</v>
      </c>
    </row>
    <row r="449" spans="1:16" x14ac:dyDescent="0.35">
      <c r="A449">
        <v>92302</v>
      </c>
      <c r="B449" s="2">
        <v>513355.13</v>
      </c>
      <c r="C449" s="2">
        <v>897196.24</v>
      </c>
      <c r="D449" s="2">
        <v>10530.29</v>
      </c>
      <c r="E449" s="2">
        <v>10530.29</v>
      </c>
      <c r="F449" s="2">
        <v>18495.68</v>
      </c>
      <c r="G449" s="2">
        <v>33842.339999999997</v>
      </c>
      <c r="H449" s="2">
        <v>379.4</v>
      </c>
      <c r="I449" s="2">
        <v>379.4</v>
      </c>
      <c r="J449" s="100">
        <f t="shared" si="24"/>
        <v>952857.96000000008</v>
      </c>
      <c r="K449" s="2">
        <v>863091.57</v>
      </c>
      <c r="L449" s="3">
        <f t="shared" si="25"/>
        <v>89766.39000000013</v>
      </c>
      <c r="M449" s="101">
        <f t="shared" si="26"/>
        <v>9.4207524907490015E-2</v>
      </c>
      <c r="O449" s="2">
        <v>42111.49</v>
      </c>
      <c r="P449" s="3">
        <f t="shared" si="27"/>
        <v>-910746.47000000009</v>
      </c>
    </row>
    <row r="450" spans="1:16" x14ac:dyDescent="0.35">
      <c r="A450">
        <v>92310</v>
      </c>
      <c r="B450" s="2">
        <v>147731.70000000001</v>
      </c>
      <c r="C450" s="2">
        <v>270309.64</v>
      </c>
      <c r="D450" s="2">
        <v>3030.36</v>
      </c>
      <c r="E450" s="2">
        <v>3030.36</v>
      </c>
      <c r="F450" s="2">
        <v>0</v>
      </c>
      <c r="G450" s="2">
        <v>0</v>
      </c>
      <c r="H450" s="2">
        <v>0</v>
      </c>
      <c r="I450" s="2">
        <v>0</v>
      </c>
      <c r="J450" s="100">
        <f t="shared" si="24"/>
        <v>276370.36</v>
      </c>
      <c r="K450" s="2">
        <v>256495.09999999998</v>
      </c>
      <c r="L450" s="3">
        <f t="shared" si="25"/>
        <v>19875.260000000009</v>
      </c>
      <c r="M450" s="101">
        <f t="shared" si="26"/>
        <v>7.1915309586744428E-2</v>
      </c>
      <c r="O450" s="2">
        <v>0</v>
      </c>
      <c r="P450" s="3">
        <f t="shared" si="27"/>
        <v>-276370.36</v>
      </c>
    </row>
    <row r="451" spans="1:16" x14ac:dyDescent="0.35">
      <c r="A451">
        <v>92313</v>
      </c>
      <c r="B451" s="2">
        <v>66323.11</v>
      </c>
      <c r="C451" s="2">
        <v>121355.54</v>
      </c>
      <c r="D451" s="2">
        <v>1360.53</v>
      </c>
      <c r="E451" s="2">
        <v>1360.53</v>
      </c>
      <c r="F451" s="2">
        <v>10573.41</v>
      </c>
      <c r="G451" s="2">
        <v>19345.96</v>
      </c>
      <c r="H451" s="2">
        <v>216.88</v>
      </c>
      <c r="I451" s="2">
        <v>216.88</v>
      </c>
      <c r="J451" s="100">
        <f t="shared" ref="J451:J479" si="28">SUM(C451:I451)-F451</f>
        <v>143856.31999999998</v>
      </c>
      <c r="K451" s="2">
        <v>136161.9</v>
      </c>
      <c r="L451" s="3">
        <f t="shared" ref="L451:L479" si="29">J451-K451</f>
        <v>7694.4199999999837</v>
      </c>
      <c r="M451" s="101">
        <f t="shared" ref="M451:M479" si="30">IF(J451=0,0,L451/J451)</f>
        <v>5.3486840202780002E-2</v>
      </c>
      <c r="O451" s="2">
        <v>0</v>
      </c>
      <c r="P451" s="3">
        <f t="shared" ref="P451:P479" si="31">O451-J451</f>
        <v>-143856.31999999998</v>
      </c>
    </row>
    <row r="452" spans="1:16" x14ac:dyDescent="0.35">
      <c r="A452">
        <v>92318</v>
      </c>
      <c r="B452" s="2">
        <v>16961.75</v>
      </c>
      <c r="C452" s="2">
        <v>31035.78</v>
      </c>
      <c r="D452" s="2">
        <v>347.92</v>
      </c>
      <c r="E452" s="2">
        <v>347.92</v>
      </c>
      <c r="F452" s="2">
        <v>0</v>
      </c>
      <c r="G452" s="2">
        <v>0</v>
      </c>
      <c r="H452" s="2">
        <v>0</v>
      </c>
      <c r="I452" s="2">
        <v>0</v>
      </c>
      <c r="J452" s="100">
        <f t="shared" si="28"/>
        <v>31731.619999999995</v>
      </c>
      <c r="K452" s="2">
        <v>31856.94</v>
      </c>
      <c r="L452" s="3">
        <f t="shared" si="29"/>
        <v>-125.32000000000335</v>
      </c>
      <c r="M452" s="101">
        <f t="shared" si="30"/>
        <v>-3.9493728968140723E-3</v>
      </c>
      <c r="O452" s="2">
        <v>0</v>
      </c>
      <c r="P452" s="3">
        <f t="shared" si="31"/>
        <v>-31731.619999999995</v>
      </c>
    </row>
    <row r="453" spans="1:16" x14ac:dyDescent="0.35">
      <c r="A453">
        <v>92319</v>
      </c>
      <c r="B453" s="2">
        <v>186504.45</v>
      </c>
      <c r="C453" s="2">
        <v>341254.31</v>
      </c>
      <c r="D453" s="2">
        <v>3825.73</v>
      </c>
      <c r="E453" s="2">
        <v>3825.73</v>
      </c>
      <c r="F453" s="2">
        <v>36139.19</v>
      </c>
      <c r="G453" s="2">
        <v>66126.23</v>
      </c>
      <c r="H453" s="2">
        <v>741.31</v>
      </c>
      <c r="I453" s="2">
        <v>741.31</v>
      </c>
      <c r="J453" s="100">
        <f t="shared" si="28"/>
        <v>416514.61999999994</v>
      </c>
      <c r="K453" s="2">
        <v>410483.07999999996</v>
      </c>
      <c r="L453" s="3">
        <f t="shared" si="29"/>
        <v>6031.539999999979</v>
      </c>
      <c r="M453" s="101">
        <f t="shared" si="30"/>
        <v>1.4480980283477156E-2</v>
      </c>
      <c r="O453" s="2">
        <v>0</v>
      </c>
      <c r="P453" s="3">
        <f t="shared" si="31"/>
        <v>-416514.61999999994</v>
      </c>
    </row>
    <row r="454" spans="1:16" x14ac:dyDescent="0.35">
      <c r="A454">
        <v>92404</v>
      </c>
      <c r="B454" s="2">
        <v>32063.57</v>
      </c>
      <c r="C454" s="2">
        <v>56848.51</v>
      </c>
      <c r="D454" s="2">
        <v>657.68</v>
      </c>
      <c r="E454" s="2">
        <v>657.68</v>
      </c>
      <c r="F454" s="2">
        <v>204.76</v>
      </c>
      <c r="G454" s="2">
        <v>374.64</v>
      </c>
      <c r="H454" s="2">
        <v>4.2</v>
      </c>
      <c r="I454" s="2">
        <v>4.2</v>
      </c>
      <c r="J454" s="100">
        <f t="shared" si="28"/>
        <v>58546.909999999996</v>
      </c>
      <c r="K454" s="2">
        <v>47100.159999999989</v>
      </c>
      <c r="L454" s="3">
        <f t="shared" si="29"/>
        <v>11446.750000000007</v>
      </c>
      <c r="M454" s="101">
        <f t="shared" si="30"/>
        <v>0.19551416120850798</v>
      </c>
      <c r="O454" s="2">
        <v>1819.51</v>
      </c>
      <c r="P454" s="3">
        <f t="shared" si="31"/>
        <v>-56727.399999999994</v>
      </c>
    </row>
    <row r="455" spans="1:16" x14ac:dyDescent="0.35">
      <c r="A455">
        <v>92502</v>
      </c>
      <c r="B455" s="2">
        <v>58703.9</v>
      </c>
      <c r="C455" s="2">
        <v>101712.61</v>
      </c>
      <c r="D455" s="2">
        <v>1204.19</v>
      </c>
      <c r="E455" s="2">
        <v>1204.19</v>
      </c>
      <c r="F455" s="2">
        <v>604.16999999999996</v>
      </c>
      <c r="G455" s="2">
        <v>1105.3599999999999</v>
      </c>
      <c r="H455" s="2">
        <v>12.4</v>
      </c>
      <c r="I455" s="2">
        <v>12.4</v>
      </c>
      <c r="J455" s="100">
        <f t="shared" si="28"/>
        <v>105251.15</v>
      </c>
      <c r="K455" s="2">
        <v>99880.959999999992</v>
      </c>
      <c r="L455" s="3">
        <f t="shared" si="29"/>
        <v>5370.1900000000023</v>
      </c>
      <c r="M455" s="101">
        <f t="shared" si="30"/>
        <v>5.1022625405993213E-2</v>
      </c>
      <c r="O455" s="2">
        <v>5700.2</v>
      </c>
      <c r="P455" s="3">
        <f t="shared" si="31"/>
        <v>-99550.95</v>
      </c>
    </row>
    <row r="456" spans="1:16" x14ac:dyDescent="0.35">
      <c r="A456">
        <v>92507</v>
      </c>
      <c r="B456" s="2">
        <v>6265.13</v>
      </c>
      <c r="C456" s="2">
        <v>11463.59</v>
      </c>
      <c r="D456" s="2">
        <v>0</v>
      </c>
      <c r="E456" s="2">
        <v>0</v>
      </c>
      <c r="F456" s="2">
        <v>0</v>
      </c>
      <c r="G456" s="2">
        <v>0</v>
      </c>
      <c r="H456" s="2">
        <v>0</v>
      </c>
      <c r="I456" s="2">
        <v>0</v>
      </c>
      <c r="J456" s="100">
        <f t="shared" si="28"/>
        <v>11463.59</v>
      </c>
      <c r="K456" s="2">
        <v>17460.080000000002</v>
      </c>
      <c r="L456" s="3">
        <f t="shared" si="29"/>
        <v>-5996.4900000000016</v>
      </c>
      <c r="M456" s="101">
        <f t="shared" si="30"/>
        <v>-0.52309006166480143</v>
      </c>
      <c r="O456" s="2">
        <v>0</v>
      </c>
      <c r="P456" s="3">
        <f t="shared" si="31"/>
        <v>-11463.59</v>
      </c>
    </row>
    <row r="457" spans="1:16" x14ac:dyDescent="0.35">
      <c r="A457">
        <v>92606</v>
      </c>
      <c r="B457" s="2">
        <v>893005.87</v>
      </c>
      <c r="C457" s="2">
        <v>1555904.43</v>
      </c>
      <c r="D457" s="2">
        <v>18317.98</v>
      </c>
      <c r="E457" s="2">
        <v>18317.98</v>
      </c>
      <c r="F457" s="2">
        <v>3523.55</v>
      </c>
      <c r="G457" s="2">
        <v>6447.25</v>
      </c>
      <c r="H457" s="2">
        <v>72.27</v>
      </c>
      <c r="I457" s="2">
        <v>72.27</v>
      </c>
      <c r="J457" s="100">
        <f t="shared" si="28"/>
        <v>1599132.18</v>
      </c>
      <c r="K457" s="2">
        <v>1502356.29</v>
      </c>
      <c r="L457" s="3">
        <f t="shared" si="29"/>
        <v>96775.889999999898</v>
      </c>
      <c r="M457" s="101">
        <f t="shared" si="30"/>
        <v>6.0517755324015744E-2</v>
      </c>
      <c r="O457" s="2">
        <v>78068.66</v>
      </c>
      <c r="P457" s="3">
        <f t="shared" si="31"/>
        <v>-1521063.52</v>
      </c>
    </row>
    <row r="458" spans="1:16" x14ac:dyDescent="0.35">
      <c r="A458">
        <v>92609</v>
      </c>
      <c r="B458" s="2">
        <v>5908.82</v>
      </c>
      <c r="C458" s="2">
        <v>10267.9</v>
      </c>
      <c r="D458" s="2">
        <v>121.2</v>
      </c>
      <c r="E458" s="2">
        <v>121.2</v>
      </c>
      <c r="F458" s="2">
        <v>0</v>
      </c>
      <c r="G458" s="2">
        <v>0</v>
      </c>
      <c r="H458" s="2">
        <v>0</v>
      </c>
      <c r="I458" s="2">
        <v>0</v>
      </c>
      <c r="J458" s="100">
        <f t="shared" si="28"/>
        <v>10510.300000000001</v>
      </c>
      <c r="K458" s="2">
        <v>10147.18</v>
      </c>
      <c r="L458" s="3">
        <f t="shared" si="29"/>
        <v>363.1200000000008</v>
      </c>
      <c r="M458" s="101">
        <f t="shared" si="30"/>
        <v>3.4548966252152723E-2</v>
      </c>
      <c r="O458" s="2">
        <v>543.70000000000005</v>
      </c>
      <c r="P458" s="3">
        <f t="shared" si="31"/>
        <v>-9966.6</v>
      </c>
    </row>
    <row r="459" spans="1:16" x14ac:dyDescent="0.35">
      <c r="A459">
        <v>92805</v>
      </c>
      <c r="B459" s="2">
        <v>60872.19</v>
      </c>
      <c r="C459" s="2">
        <v>111380.38</v>
      </c>
      <c r="D459" s="2">
        <v>1248.6199999999999</v>
      </c>
      <c r="E459" s="2">
        <v>0</v>
      </c>
      <c r="F459" s="2">
        <v>0</v>
      </c>
      <c r="G459" s="2">
        <v>0</v>
      </c>
      <c r="H459" s="2">
        <v>0</v>
      </c>
      <c r="I459" s="2">
        <v>0</v>
      </c>
      <c r="J459" s="100">
        <f t="shared" si="28"/>
        <v>112629</v>
      </c>
      <c r="K459" s="2">
        <v>113909.18000000001</v>
      </c>
      <c r="L459" s="3">
        <f t="shared" si="29"/>
        <v>-1280.1800000000076</v>
      </c>
      <c r="M459" s="101">
        <f t="shared" si="30"/>
        <v>-1.1366344369567408E-2</v>
      </c>
      <c r="O459" s="2">
        <v>0</v>
      </c>
      <c r="P459" s="3">
        <f t="shared" si="31"/>
        <v>-112629</v>
      </c>
    </row>
    <row r="460" spans="1:16" x14ac:dyDescent="0.35">
      <c r="A460">
        <v>93005</v>
      </c>
      <c r="B460" s="2">
        <v>148662.68</v>
      </c>
      <c r="C460" s="2">
        <v>255163.33</v>
      </c>
      <c r="D460" s="2">
        <v>3049.45</v>
      </c>
      <c r="E460" s="2">
        <v>3049.45</v>
      </c>
      <c r="F460" s="2">
        <v>21782.06</v>
      </c>
      <c r="G460" s="2">
        <v>39855.410000000003</v>
      </c>
      <c r="H460" s="2">
        <v>446.81</v>
      </c>
      <c r="I460" s="2">
        <v>446.81</v>
      </c>
      <c r="J460" s="100">
        <f t="shared" si="28"/>
        <v>302011.26000000007</v>
      </c>
      <c r="K460" s="2">
        <v>294140.14999999997</v>
      </c>
      <c r="L460" s="3">
        <f t="shared" si="29"/>
        <v>7871.1100000001024</v>
      </c>
      <c r="M460" s="101">
        <f t="shared" si="30"/>
        <v>2.6062306418641809E-2</v>
      </c>
      <c r="O460" s="2">
        <v>16849.12</v>
      </c>
      <c r="P460" s="3">
        <f t="shared" si="31"/>
        <v>-285162.14000000007</v>
      </c>
    </row>
    <row r="461" spans="1:16" x14ac:dyDescent="0.35">
      <c r="A461">
        <v>93706</v>
      </c>
      <c r="B461" s="2">
        <v>37403.279999999999</v>
      </c>
      <c r="C461" s="2">
        <v>68437.86</v>
      </c>
      <c r="D461" s="2">
        <v>767.21</v>
      </c>
      <c r="E461" s="2">
        <v>767.21</v>
      </c>
      <c r="F461" s="2">
        <v>2730.21</v>
      </c>
      <c r="G461" s="2">
        <v>4995.5600000000004</v>
      </c>
      <c r="H461" s="2">
        <v>56</v>
      </c>
      <c r="I461" s="2">
        <v>56</v>
      </c>
      <c r="J461" s="100">
        <f t="shared" si="28"/>
        <v>75079.840000000011</v>
      </c>
      <c r="K461" s="2">
        <v>63774.38</v>
      </c>
      <c r="L461" s="3">
        <f t="shared" si="29"/>
        <v>11305.460000000014</v>
      </c>
      <c r="M461" s="101">
        <f t="shared" si="30"/>
        <v>0.1505791701207676</v>
      </c>
      <c r="O461" s="2">
        <v>0</v>
      </c>
      <c r="P461" s="3">
        <f t="shared" si="31"/>
        <v>-75079.840000000011</v>
      </c>
    </row>
    <row r="462" spans="1:16" x14ac:dyDescent="0.35">
      <c r="A462">
        <v>93808</v>
      </c>
      <c r="B462" s="2">
        <v>16888.89</v>
      </c>
      <c r="C462" s="2">
        <v>28666.99</v>
      </c>
      <c r="D462" s="2">
        <v>346.44</v>
      </c>
      <c r="E462" s="2">
        <v>346.44</v>
      </c>
      <c r="F462" s="2">
        <v>1934.39</v>
      </c>
      <c r="G462" s="2">
        <v>3539.2</v>
      </c>
      <c r="H462" s="2">
        <v>39.69</v>
      </c>
      <c r="I462" s="2">
        <v>39.69</v>
      </c>
      <c r="J462" s="100">
        <f t="shared" si="28"/>
        <v>32978.450000000004</v>
      </c>
      <c r="K462" s="2">
        <v>33501.830000000009</v>
      </c>
      <c r="L462" s="3">
        <f t="shared" si="29"/>
        <v>-523.38000000000466</v>
      </c>
      <c r="M462" s="101">
        <f t="shared" si="30"/>
        <v>-1.5870363828500267E-2</v>
      </c>
      <c r="O462" s="2">
        <v>2235.19</v>
      </c>
      <c r="P462" s="3">
        <f t="shared" si="31"/>
        <v>-30743.260000000006</v>
      </c>
    </row>
    <row r="463" spans="1:16" x14ac:dyDescent="0.35">
      <c r="A463">
        <v>94215</v>
      </c>
      <c r="B463" s="2">
        <v>47162.78</v>
      </c>
      <c r="C463" s="2">
        <v>86295.89</v>
      </c>
      <c r="D463" s="2">
        <v>967.49</v>
      </c>
      <c r="E463" s="2">
        <v>967.49</v>
      </c>
      <c r="F463" s="2">
        <v>0</v>
      </c>
      <c r="G463" s="2">
        <v>0</v>
      </c>
      <c r="H463" s="2">
        <v>0</v>
      </c>
      <c r="I463" s="2">
        <v>0</v>
      </c>
      <c r="J463" s="100">
        <f t="shared" si="28"/>
        <v>88230.87000000001</v>
      </c>
      <c r="K463" s="2">
        <v>90370.329999999987</v>
      </c>
      <c r="L463" s="3">
        <f t="shared" si="29"/>
        <v>-2139.4599999999773</v>
      </c>
      <c r="M463" s="101">
        <f t="shared" si="30"/>
        <v>-2.4248429149570632E-2</v>
      </c>
      <c r="O463" s="2">
        <v>0</v>
      </c>
      <c r="P463" s="3">
        <f t="shared" si="31"/>
        <v>-88230.87000000001</v>
      </c>
    </row>
    <row r="464" spans="1:16" x14ac:dyDescent="0.35">
      <c r="A464">
        <v>94216</v>
      </c>
      <c r="B464" s="2">
        <v>165357.34</v>
      </c>
      <c r="C464" s="2">
        <v>302561.2</v>
      </c>
      <c r="D464" s="2">
        <v>0</v>
      </c>
      <c r="E464" s="2">
        <v>0</v>
      </c>
      <c r="F464" s="2">
        <v>49460.07</v>
      </c>
      <c r="G464" s="2">
        <v>90499.37</v>
      </c>
      <c r="H464" s="2">
        <v>0</v>
      </c>
      <c r="I464" s="2">
        <v>0</v>
      </c>
      <c r="J464" s="100">
        <f t="shared" si="28"/>
        <v>393060.57</v>
      </c>
      <c r="K464" s="2">
        <v>385578.71</v>
      </c>
      <c r="L464" s="3">
        <f t="shared" si="29"/>
        <v>7481.859999999986</v>
      </c>
      <c r="M464" s="101">
        <f t="shared" si="30"/>
        <v>1.9034878008750627E-2</v>
      </c>
      <c r="O464" s="2">
        <v>0</v>
      </c>
      <c r="P464" s="3">
        <f t="shared" si="31"/>
        <v>-393060.57</v>
      </c>
    </row>
    <row r="465" spans="1:16" x14ac:dyDescent="0.35">
      <c r="A465">
        <v>94218</v>
      </c>
      <c r="B465" s="2">
        <v>87242.85</v>
      </c>
      <c r="C465" s="2">
        <v>159585.26999999999</v>
      </c>
      <c r="D465" s="2">
        <v>0</v>
      </c>
      <c r="E465" s="2">
        <v>0</v>
      </c>
      <c r="F465" s="2">
        <v>17418.52</v>
      </c>
      <c r="G465" s="2">
        <v>31871.43</v>
      </c>
      <c r="H465" s="2">
        <v>0</v>
      </c>
      <c r="I465" s="2">
        <v>0</v>
      </c>
      <c r="J465" s="100">
        <f t="shared" si="28"/>
        <v>191456.69999999998</v>
      </c>
      <c r="K465" s="2">
        <v>182100.07</v>
      </c>
      <c r="L465" s="3">
        <f t="shared" si="29"/>
        <v>9356.6299999999756</v>
      </c>
      <c r="M465" s="101">
        <f t="shared" si="30"/>
        <v>4.8870736829789589E-2</v>
      </c>
      <c r="O465" s="2">
        <v>0</v>
      </c>
      <c r="P465" s="3">
        <f t="shared" si="31"/>
        <v>-191456.69999999998</v>
      </c>
    </row>
    <row r="466" spans="1:16" x14ac:dyDescent="0.35">
      <c r="A466">
        <v>94219</v>
      </c>
      <c r="B466" s="2">
        <v>45326.29</v>
      </c>
      <c r="C466" s="2">
        <v>82935.83</v>
      </c>
      <c r="D466" s="2">
        <v>929.75</v>
      </c>
      <c r="E466" s="2">
        <v>929.75</v>
      </c>
      <c r="F466" s="2">
        <v>11425.8</v>
      </c>
      <c r="G466" s="2">
        <v>20906.419999999998</v>
      </c>
      <c r="H466" s="2">
        <v>234.38</v>
      </c>
      <c r="I466" s="2">
        <v>234.38</v>
      </c>
      <c r="J466" s="100">
        <f t="shared" si="28"/>
        <v>106170.51000000001</v>
      </c>
      <c r="K466" s="2">
        <v>89598.720000000001</v>
      </c>
      <c r="L466" s="3">
        <f t="shared" si="29"/>
        <v>16571.790000000008</v>
      </c>
      <c r="M466" s="101">
        <f t="shared" si="30"/>
        <v>0.15608656302018334</v>
      </c>
      <c r="O466" s="2">
        <v>0</v>
      </c>
      <c r="P466" s="3">
        <f t="shared" si="31"/>
        <v>-106170.51000000001</v>
      </c>
    </row>
    <row r="467" spans="1:16" x14ac:dyDescent="0.35">
      <c r="A467">
        <v>94220</v>
      </c>
      <c r="B467" s="2">
        <v>91485.14</v>
      </c>
      <c r="C467" s="2">
        <v>167394.47</v>
      </c>
      <c r="D467" s="2">
        <v>1876.6</v>
      </c>
      <c r="E467" s="2">
        <v>1876.6</v>
      </c>
      <c r="F467" s="2">
        <v>0</v>
      </c>
      <c r="G467" s="2">
        <v>0</v>
      </c>
      <c r="H467" s="2">
        <v>0</v>
      </c>
      <c r="I467" s="2">
        <v>0</v>
      </c>
      <c r="J467" s="100">
        <f t="shared" si="28"/>
        <v>171147.67</v>
      </c>
      <c r="K467" s="2">
        <v>151195.31</v>
      </c>
      <c r="L467" s="3">
        <f t="shared" si="29"/>
        <v>19952.360000000015</v>
      </c>
      <c r="M467" s="101">
        <f t="shared" si="30"/>
        <v>0.11657979334454284</v>
      </c>
      <c r="O467" s="2">
        <v>0</v>
      </c>
      <c r="P467" s="3">
        <f t="shared" si="31"/>
        <v>-171147.67</v>
      </c>
    </row>
    <row r="468" spans="1:16" x14ac:dyDescent="0.35">
      <c r="A468">
        <v>94221</v>
      </c>
      <c r="B468" s="2">
        <v>60127.39</v>
      </c>
      <c r="C468" s="2">
        <v>110021.44</v>
      </c>
      <c r="D468" s="2">
        <v>1233.46</v>
      </c>
      <c r="E468" s="2">
        <v>1233.46</v>
      </c>
      <c r="F468" s="2">
        <v>0</v>
      </c>
      <c r="G468" s="2">
        <v>0</v>
      </c>
      <c r="H468" s="2">
        <v>0</v>
      </c>
      <c r="I468" s="2">
        <v>0</v>
      </c>
      <c r="J468" s="100">
        <f t="shared" si="28"/>
        <v>112488.36000000002</v>
      </c>
      <c r="K468" s="2">
        <v>114665.73999999999</v>
      </c>
      <c r="L468" s="3">
        <f t="shared" si="29"/>
        <v>-2177.3799999999756</v>
      </c>
      <c r="M468" s="101">
        <f t="shared" si="30"/>
        <v>-1.935649164055708E-2</v>
      </c>
      <c r="O468" s="2">
        <v>0</v>
      </c>
      <c r="P468" s="3">
        <f t="shared" si="31"/>
        <v>-112488.36000000002</v>
      </c>
    </row>
    <row r="469" spans="1:16" x14ac:dyDescent="0.35">
      <c r="A469">
        <v>94224</v>
      </c>
      <c r="B469" s="2">
        <v>6583.58</v>
      </c>
      <c r="C469" s="2">
        <v>12046.18</v>
      </c>
      <c r="D469" s="2">
        <v>0</v>
      </c>
      <c r="E469" s="2">
        <v>0</v>
      </c>
      <c r="F469" s="2">
        <v>0</v>
      </c>
      <c r="G469" s="2">
        <v>0</v>
      </c>
      <c r="H469" s="2">
        <v>0</v>
      </c>
      <c r="I469" s="2">
        <v>0</v>
      </c>
      <c r="J469" s="100">
        <f t="shared" si="28"/>
        <v>12046.18</v>
      </c>
      <c r="K469" s="2">
        <v>14395.63</v>
      </c>
      <c r="L469" s="3">
        <f t="shared" si="29"/>
        <v>-2349.4499999999989</v>
      </c>
      <c r="M469" s="101">
        <f t="shared" si="30"/>
        <v>-0.19503693287000518</v>
      </c>
      <c r="O469" s="2">
        <v>0</v>
      </c>
      <c r="P469" s="3">
        <f t="shared" si="31"/>
        <v>-12046.18</v>
      </c>
    </row>
    <row r="470" spans="1:16" x14ac:dyDescent="0.35">
      <c r="A470">
        <v>94225</v>
      </c>
      <c r="B470" s="2">
        <v>73142.45</v>
      </c>
      <c r="C470" s="2">
        <v>133832.25</v>
      </c>
      <c r="D470" s="2">
        <v>1500.4</v>
      </c>
      <c r="E470" s="2">
        <v>1500.4</v>
      </c>
      <c r="F470" s="2">
        <v>0</v>
      </c>
      <c r="G470" s="2">
        <v>0</v>
      </c>
      <c r="H470" s="2">
        <v>0</v>
      </c>
      <c r="I470" s="2">
        <v>0</v>
      </c>
      <c r="J470" s="100">
        <f t="shared" si="28"/>
        <v>136833.04999999999</v>
      </c>
      <c r="K470" s="2">
        <v>125118.68999999999</v>
      </c>
      <c r="L470" s="3">
        <f t="shared" si="29"/>
        <v>11714.36</v>
      </c>
      <c r="M470" s="101">
        <f t="shared" si="30"/>
        <v>8.5610603578594513E-2</v>
      </c>
      <c r="O470" s="2">
        <v>0</v>
      </c>
      <c r="P470" s="3">
        <f t="shared" si="31"/>
        <v>-136833.04999999999</v>
      </c>
    </row>
    <row r="471" spans="1:16" x14ac:dyDescent="0.35">
      <c r="A471">
        <v>94226</v>
      </c>
      <c r="B471" s="2">
        <v>59236.03</v>
      </c>
      <c r="C471" s="2">
        <v>108391.72</v>
      </c>
      <c r="D471" s="2">
        <v>1215.1600000000001</v>
      </c>
      <c r="E471" s="2">
        <v>1215.1600000000001</v>
      </c>
      <c r="F471" s="2">
        <v>28.08</v>
      </c>
      <c r="G471" s="2">
        <v>51.38</v>
      </c>
      <c r="H471" s="2">
        <v>0.57999999999999996</v>
      </c>
      <c r="I471" s="2">
        <v>0.57999999999999996</v>
      </c>
      <c r="J471" s="100">
        <f t="shared" si="28"/>
        <v>110874.58000000002</v>
      </c>
      <c r="K471" s="2">
        <v>121735.82</v>
      </c>
      <c r="L471" s="3">
        <f t="shared" si="29"/>
        <v>-10861.239999999991</v>
      </c>
      <c r="M471" s="101">
        <f t="shared" si="30"/>
        <v>-9.7959694638752981E-2</v>
      </c>
      <c r="O471" s="2">
        <v>0</v>
      </c>
      <c r="P471" s="3">
        <f t="shared" si="31"/>
        <v>-110874.58000000002</v>
      </c>
    </row>
    <row r="472" spans="1:16" x14ac:dyDescent="0.35">
      <c r="A472">
        <v>94227</v>
      </c>
      <c r="B472" s="2">
        <v>53742.49</v>
      </c>
      <c r="C472" s="2">
        <v>98334.77</v>
      </c>
      <c r="D472" s="2">
        <v>1102.4000000000001</v>
      </c>
      <c r="E472" s="2">
        <v>1102.4000000000001</v>
      </c>
      <c r="F472" s="2">
        <v>5560.7</v>
      </c>
      <c r="G472" s="2">
        <v>10174.790000000001</v>
      </c>
      <c r="H472" s="2">
        <v>114.06</v>
      </c>
      <c r="I472" s="2">
        <v>114.06</v>
      </c>
      <c r="J472" s="100">
        <f t="shared" si="28"/>
        <v>110942.48</v>
      </c>
      <c r="K472" s="2">
        <v>106422.82999999999</v>
      </c>
      <c r="L472" s="3">
        <f t="shared" si="29"/>
        <v>4519.6500000000087</v>
      </c>
      <c r="M472" s="101">
        <f t="shared" si="30"/>
        <v>4.0738678277247892E-2</v>
      </c>
      <c r="O472" s="2">
        <v>0</v>
      </c>
      <c r="P472" s="3">
        <f t="shared" si="31"/>
        <v>-110942.48</v>
      </c>
    </row>
    <row r="473" spans="1:16" x14ac:dyDescent="0.35">
      <c r="A473">
        <v>94228</v>
      </c>
      <c r="B473" s="2">
        <v>24499</v>
      </c>
      <c r="C473" s="2">
        <v>44827.01</v>
      </c>
      <c r="D473" s="2">
        <v>502.56</v>
      </c>
      <c r="E473" s="2">
        <v>502.56</v>
      </c>
      <c r="F473" s="2">
        <v>2322.7600000000002</v>
      </c>
      <c r="G473" s="2">
        <v>4250.1000000000004</v>
      </c>
      <c r="H473" s="2">
        <v>47.65</v>
      </c>
      <c r="I473" s="2">
        <v>47.65</v>
      </c>
      <c r="J473" s="100">
        <f t="shared" si="28"/>
        <v>50177.53</v>
      </c>
      <c r="K473" s="2">
        <v>48583.679999999993</v>
      </c>
      <c r="L473" s="3">
        <f t="shared" si="29"/>
        <v>1593.8500000000058</v>
      </c>
      <c r="M473" s="101">
        <f t="shared" si="30"/>
        <v>3.1764217967684055E-2</v>
      </c>
      <c r="O473" s="2">
        <v>0</v>
      </c>
      <c r="P473" s="3">
        <f t="shared" si="31"/>
        <v>-50177.53</v>
      </c>
    </row>
    <row r="474" spans="1:16" x14ac:dyDescent="0.35">
      <c r="A474">
        <v>94229</v>
      </c>
      <c r="B474" s="2">
        <v>31485.360000000001</v>
      </c>
      <c r="C474" s="2">
        <v>57609.59</v>
      </c>
      <c r="D474" s="2">
        <v>645.84</v>
      </c>
      <c r="E474" s="2">
        <v>645.84</v>
      </c>
      <c r="F474" s="2">
        <v>0</v>
      </c>
      <c r="G474" s="2">
        <v>0</v>
      </c>
      <c r="H474" s="2">
        <v>0</v>
      </c>
      <c r="I474" s="2">
        <v>0</v>
      </c>
      <c r="J474" s="100">
        <f t="shared" si="28"/>
        <v>58901.26999999999</v>
      </c>
      <c r="K474" s="2">
        <v>46151.99</v>
      </c>
      <c r="L474" s="3">
        <f t="shared" si="29"/>
        <v>12749.279999999992</v>
      </c>
      <c r="M474" s="101">
        <f t="shared" si="30"/>
        <v>0.21645169959832775</v>
      </c>
      <c r="O474" s="2">
        <v>0</v>
      </c>
      <c r="P474" s="3">
        <f t="shared" si="31"/>
        <v>-58901.26999999999</v>
      </c>
    </row>
    <row r="475" spans="1:16" x14ac:dyDescent="0.35">
      <c r="A475">
        <v>94231</v>
      </c>
      <c r="B475" s="2">
        <v>26646.01</v>
      </c>
      <c r="C475" s="2">
        <v>48755.23</v>
      </c>
      <c r="D475" s="2">
        <v>546.54999999999995</v>
      </c>
      <c r="E475" s="2">
        <v>546.54999999999995</v>
      </c>
      <c r="F475" s="2">
        <v>0</v>
      </c>
      <c r="G475" s="2">
        <v>0</v>
      </c>
      <c r="H475" s="2">
        <v>0</v>
      </c>
      <c r="I475" s="2">
        <v>0</v>
      </c>
      <c r="J475" s="100">
        <f t="shared" si="28"/>
        <v>49848.330000000009</v>
      </c>
      <c r="K475" s="2">
        <v>50255.099999999991</v>
      </c>
      <c r="L475" s="3">
        <f t="shared" si="29"/>
        <v>-406.76999999998225</v>
      </c>
      <c r="M475" s="101">
        <f t="shared" si="30"/>
        <v>-8.160153008134519E-3</v>
      </c>
      <c r="O475" s="2">
        <v>0</v>
      </c>
      <c r="P475" s="3">
        <f t="shared" si="31"/>
        <v>-49848.330000000009</v>
      </c>
    </row>
    <row r="476" spans="1:16" x14ac:dyDescent="0.35">
      <c r="A476">
        <v>94232</v>
      </c>
      <c r="B476" s="2">
        <v>26105.26</v>
      </c>
      <c r="C476" s="2">
        <v>47765.279999999999</v>
      </c>
      <c r="D476" s="2">
        <v>535.48</v>
      </c>
      <c r="E476" s="2">
        <v>535.48</v>
      </c>
      <c r="F476" s="2">
        <v>0</v>
      </c>
      <c r="G476" s="2">
        <v>0</v>
      </c>
      <c r="H476" s="2">
        <v>0</v>
      </c>
      <c r="I476" s="2">
        <v>0</v>
      </c>
      <c r="J476" s="100">
        <f t="shared" si="28"/>
        <v>48836.240000000005</v>
      </c>
      <c r="K476" s="2">
        <v>33981.1</v>
      </c>
      <c r="L476" s="3">
        <f t="shared" si="29"/>
        <v>14855.140000000007</v>
      </c>
      <c r="M476" s="101">
        <f t="shared" si="30"/>
        <v>0.30418271349309456</v>
      </c>
      <c r="O476" s="2">
        <v>0</v>
      </c>
      <c r="P476" s="3">
        <f t="shared" si="31"/>
        <v>-48836.240000000005</v>
      </c>
    </row>
    <row r="477" spans="1:16" x14ac:dyDescent="0.35">
      <c r="A477">
        <v>94504</v>
      </c>
      <c r="B477" s="113">
        <v>4094.48</v>
      </c>
      <c r="C477" s="113">
        <v>6747.35</v>
      </c>
      <c r="D477" s="113">
        <v>0</v>
      </c>
      <c r="E477" s="113">
        <v>83.98</v>
      </c>
      <c r="F477" s="113">
        <v>0</v>
      </c>
      <c r="G477" s="113">
        <v>0</v>
      </c>
      <c r="H477" s="113">
        <v>0</v>
      </c>
      <c r="I477" s="113">
        <v>0</v>
      </c>
      <c r="J477" s="100">
        <f t="shared" si="28"/>
        <v>6831.33</v>
      </c>
      <c r="K477" s="2">
        <v>6727.42</v>
      </c>
      <c r="L477" s="3">
        <f t="shared" si="29"/>
        <v>103.90999999999985</v>
      </c>
      <c r="M477" s="101">
        <f t="shared" si="30"/>
        <v>1.5210800825022339E-2</v>
      </c>
      <c r="O477" s="2">
        <v>744.59</v>
      </c>
      <c r="P477" s="3">
        <f t="shared" si="31"/>
        <v>-6086.74</v>
      </c>
    </row>
    <row r="478" spans="1:16" x14ac:dyDescent="0.35">
      <c r="A478">
        <v>94607</v>
      </c>
      <c r="B478" s="2">
        <v>101568.41</v>
      </c>
      <c r="C478" s="2">
        <v>185844.66</v>
      </c>
      <c r="D478" s="2">
        <v>0</v>
      </c>
      <c r="E478" s="2">
        <v>2083.4899999999998</v>
      </c>
      <c r="F478" s="2">
        <v>0</v>
      </c>
      <c r="G478" s="2">
        <v>0</v>
      </c>
      <c r="H478" s="2">
        <v>0</v>
      </c>
      <c r="I478" s="2">
        <v>0</v>
      </c>
      <c r="J478" s="100">
        <f t="shared" si="28"/>
        <v>187928.15</v>
      </c>
      <c r="K478" s="2">
        <v>175087.34</v>
      </c>
      <c r="L478" s="3">
        <f t="shared" si="29"/>
        <v>12840.809999999998</v>
      </c>
      <c r="M478" s="101">
        <f t="shared" si="30"/>
        <v>6.8328294616852234E-2</v>
      </c>
      <c r="O478" s="2">
        <v>0</v>
      </c>
      <c r="P478" s="3">
        <f t="shared" si="31"/>
        <v>-187928.15</v>
      </c>
    </row>
    <row r="479" spans="1:16" x14ac:dyDescent="0.35">
      <c r="A479">
        <v>94608</v>
      </c>
      <c r="B479" s="112">
        <v>8771.64</v>
      </c>
      <c r="C479" s="112">
        <v>16049.86</v>
      </c>
      <c r="D479" s="112">
        <v>179.93</v>
      </c>
      <c r="E479" s="112">
        <v>179.93</v>
      </c>
      <c r="F479" s="112">
        <v>0</v>
      </c>
      <c r="G479" s="112">
        <v>0</v>
      </c>
      <c r="H479" s="112">
        <v>0</v>
      </c>
      <c r="I479" s="112">
        <v>0</v>
      </c>
      <c r="J479" s="100">
        <f t="shared" si="28"/>
        <v>16409.72</v>
      </c>
      <c r="K479" s="2">
        <v>15371.679999999998</v>
      </c>
      <c r="L479" s="3">
        <f t="shared" si="29"/>
        <v>1038.0400000000027</v>
      </c>
      <c r="M479" s="101">
        <f t="shared" si="30"/>
        <v>6.3257630233788428E-2</v>
      </c>
      <c r="O479" s="2">
        <v>0</v>
      </c>
      <c r="P479" s="3">
        <f t="shared" si="31"/>
        <v>-16409.72</v>
      </c>
    </row>
  </sheetData>
  <sortState xmlns:xlrd2="http://schemas.microsoft.com/office/spreadsheetml/2017/richdata2" ref="A3:P479">
    <sortCondition ref="A3:A479"/>
  </sortState>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SCRS</vt:lpstr>
      <vt:lpstr>PORS</vt:lpstr>
      <vt:lpstr>SCRS GASB 68</vt:lpstr>
      <vt:lpstr>PORS GASB68</vt:lpstr>
      <vt:lpstr>'PORS GASB68'!rsl710pr_2020</vt:lpstr>
      <vt:lpstr>'SCRS GASB 68'!rsl710pr_2020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PensionGASB@peba.sc.gov</dc:creator>
  <cp:lastModifiedBy>Evan Mitchell</cp:lastModifiedBy>
  <cp:lastPrinted>2020-11-24T14:16:54Z</cp:lastPrinted>
  <dcterms:created xsi:type="dcterms:W3CDTF">2015-03-10T13:34:39Z</dcterms:created>
  <dcterms:modified xsi:type="dcterms:W3CDTF">2022-04-18T18:07:06Z</dcterms:modified>
</cp:coreProperties>
</file>